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3" activeTab="5"/>
  </bookViews>
  <sheets>
    <sheet name="Define" sheetId="1" state="hidden" r:id="rId1"/>
    <sheet name="封面" sheetId="2" r:id="rId2"/>
    <sheet name="目录" sheetId="3" r:id="rId3"/>
    <sheet name="表一" sheetId="4" r:id="rId4"/>
    <sheet name="表二" sheetId="5" r:id="rId5"/>
    <sheet name="表三" sheetId="6" r:id="rId6"/>
    <sheet name="表四" sheetId="7" r:id="rId7"/>
    <sheet name="表五" sheetId="8" r:id="rId8"/>
    <sheet name="表六 (1)" sheetId="9" r:id="rId9"/>
    <sheet name="表六（2)" sheetId="10" r:id="rId10"/>
    <sheet name="表七 (1)" sheetId="11" r:id="rId11"/>
    <sheet name="表七(2)" sheetId="12" r:id="rId12"/>
    <sheet name="表八" sheetId="13" r:id="rId13"/>
    <sheet name="表九" sheetId="14" r:id="rId14"/>
    <sheet name="表十" sheetId="15" r:id="rId15"/>
    <sheet name="表十一" sheetId="16" r:id="rId16"/>
  </sheets>
  <definedNames>
    <definedName name="_xlnm.Print_Titles" localSheetId="12">'表八'!$1:$5</definedName>
    <definedName name="_xlnm.Print_Titles" localSheetId="13">'表九'!$1:$5</definedName>
    <definedName name="_xlnm.Print_Titles" localSheetId="8">'表六 (1)'!$A:$A</definedName>
    <definedName name="_xlnm.Print_Titles" localSheetId="9">'表六（2)'!$A:$A</definedName>
    <definedName name="_xlnm.Print_Titles" localSheetId="10">'表七 (1)'!$A:$A</definedName>
    <definedName name="_xlnm.Print_Titles" localSheetId="11">'表七(2)'!$A:$A</definedName>
    <definedName name="_xlnm.Print_Titles" localSheetId="5">'表三'!$1:$5</definedName>
    <definedName name="_xlnm.Print_Titles" localSheetId="15">'表十一'!$1:$5</definedName>
    <definedName name="_xlnm.Print_Titles" localSheetId="6">'表四'!$1:$5</definedName>
    <definedName name="_xlnm.Print_Titles" localSheetId="7">'表五'!$A:$A,'表五'!$1:$4</definedName>
    <definedName name="_xlnm.Print_Titles" localSheetId="3">'表一'!$1:$4</definedName>
    <definedName name="地区名称" localSheetId="2">'目录'!#REF!</definedName>
    <definedName name="地区名称">'封面'!#REF!</definedName>
  </definedNames>
  <calcPr fullCalcOnLoad="1"/>
</workbook>
</file>

<file path=xl/sharedStrings.xml><?xml version="1.0" encoding="utf-8"?>
<sst xmlns="http://schemas.openxmlformats.org/spreadsheetml/2006/main" count="2875" uniqueCount="1629">
  <si>
    <t>CF_OBJECT=</t>
  </si>
  <si>
    <t>F:\整理\19汇总预算\2018年预算\2018年地方财政预算表（加载公示）.XLS</t>
  </si>
  <si>
    <t xml:space="preserve"> </t>
  </si>
  <si>
    <t>2018年地方财政预算表</t>
  </si>
  <si>
    <t>定南县财政局</t>
  </si>
  <si>
    <r>
      <t>二</t>
    </r>
    <r>
      <rPr>
        <sz val="22"/>
        <rFont val="宋体"/>
        <family val="0"/>
      </rPr>
      <t>〇</t>
    </r>
    <r>
      <rPr>
        <sz val="22"/>
        <rFont val="楷体_GB2312"/>
        <family val="3"/>
      </rPr>
      <t>一八年三月</t>
    </r>
  </si>
  <si>
    <t>目  录</t>
  </si>
  <si>
    <t xml:space="preserve">            表一 2018年一般公共预算收入表</t>
  </si>
  <si>
    <t xml:space="preserve">            表二 2018年一般公共预算支出表</t>
  </si>
  <si>
    <t xml:space="preserve">            表三 2018年一般公共预算收支平衡表</t>
  </si>
  <si>
    <t xml:space="preserve">            表四 2018年一般公共预算支出资金来源情况表</t>
  </si>
  <si>
    <t xml:space="preserve">            表五 2018年一般公共预算支出经济分类情况表</t>
  </si>
  <si>
    <t xml:space="preserve">            表六 2018年地市县一般公共预算收支表</t>
  </si>
  <si>
    <t xml:space="preserve">            表七 2018年省对下一般公共预算转移支付预算表</t>
  </si>
  <si>
    <t xml:space="preserve">            表八 2018政府性基金预算收支表</t>
  </si>
  <si>
    <t xml:space="preserve">            表九 2018年政府性基金预算收支明细表</t>
  </si>
  <si>
    <t xml:space="preserve">            表十 2018年政府性基金调入专项收入预算表</t>
  </si>
  <si>
    <t xml:space="preserve">            表十一 2018年政府性基金预算支出资金来源情况表</t>
  </si>
  <si>
    <t>表一</t>
  </si>
  <si>
    <t>2018年一般公共预算收入表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</si>
  <si>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</si>
  <si>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</si>
  <si>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</si>
  <si>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</si>
  <si>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</si>
  <si>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</si>
  <si>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</si>
  <si>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</si>
  <si>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</si>
  <si>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</si>
  <si>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</si>
  <si>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</si>
  <si>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</si>
  <si>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</si>
  <si>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</si>
  <si>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</si>
  <si>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</si>
  <si>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</si>
  <si>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</si>
  <si>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</si>
  <si>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</si>
  <si>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</si>
  <si>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</si>
  <si>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</si>
  <si>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</si>
  <si>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</si>
  <si>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</si>
  <si>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</si>
  <si>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</si>
  <si>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</si>
  <si>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</si>
  <si>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</si>
  <si>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</si>
  <si>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</si>
  <si>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2018年一般公共预算支出表</t>
  </si>
  <si>
    <t>项目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</si>
  <si>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</si>
  <si>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</si>
  <si>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</si>
  <si>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</si>
  <si>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</si>
  <si>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</si>
  <si>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</si>
  <si>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</si>
  <si>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</si>
  <si>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</si>
  <si>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</si>
  <si>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</si>
  <si>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</si>
  <si>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</si>
  <si>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</si>
  <si>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</si>
  <si>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</si>
  <si>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</si>
  <si>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</si>
  <si>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</si>
  <si>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</si>
  <si>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</si>
  <si>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</si>
  <si>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</si>
  <si>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</si>
  <si>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</si>
  <si>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</si>
  <si>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</si>
  <si>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</si>
  <si>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</si>
  <si>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</si>
  <si>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</si>
  <si>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</si>
  <si>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</si>
  <si>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</si>
  <si>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</si>
  <si>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</si>
  <si>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</si>
  <si>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</si>
  <si>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</si>
  <si>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</si>
  <si>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</si>
  <si>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</si>
  <si>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</si>
  <si>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</si>
  <si>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</si>
  <si>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</si>
  <si>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</si>
  <si>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</si>
  <si>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</si>
  <si>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</si>
  <si>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</si>
  <si>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</si>
  <si>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</si>
  <si>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</si>
  <si>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</si>
  <si>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</si>
  <si>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</si>
  <si>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</si>
  <si>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</si>
  <si>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</si>
  <si>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</si>
  <si>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</si>
  <si>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</si>
  <si>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</si>
  <si>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</si>
  <si>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</si>
  <si>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</si>
  <si>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</si>
  <si>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</si>
  <si>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</si>
  <si>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</si>
  <si>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</si>
  <si>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</si>
  <si>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</si>
  <si>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</si>
  <si>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</si>
  <si>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</si>
  <si>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</si>
  <si>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</si>
  <si>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</si>
  <si>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</si>
  <si>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</si>
  <si>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</si>
  <si>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</si>
  <si>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</si>
  <si>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</si>
  <si>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</si>
  <si>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</si>
  <si>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</si>
  <si>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</si>
  <si>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</si>
  <si>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</si>
  <si>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</si>
  <si>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</si>
  <si>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</si>
  <si>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</si>
  <si>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</si>
  <si>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</si>
  <si>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</si>
  <si>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</si>
  <si>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</si>
  <si>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</si>
  <si>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</si>
  <si>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</si>
  <si>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</si>
  <si>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</si>
  <si>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</si>
  <si>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</si>
  <si>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</si>
  <si>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</si>
  <si>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</si>
  <si>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</si>
  <si>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</si>
  <si>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</si>
  <si>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</si>
  <si>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</si>
  <si>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</si>
  <si>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</si>
  <si>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</si>
  <si>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</si>
  <si>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</si>
  <si>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</si>
  <si>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</si>
  <si>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</si>
  <si>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</si>
  <si>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</si>
  <si>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</si>
  <si>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</si>
  <si>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</si>
  <si>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</si>
  <si>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</si>
  <si>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</si>
  <si>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</si>
  <si>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</si>
  <si>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</si>
  <si>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</si>
  <si>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</si>
  <si>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</si>
  <si>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</si>
  <si>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</si>
  <si>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</si>
  <si>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</si>
  <si>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</si>
  <si>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</si>
  <si>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</si>
  <si>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</si>
  <si>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</si>
  <si>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</si>
  <si>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</si>
  <si>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</si>
  <si>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</si>
  <si>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</si>
  <si>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</si>
  <si>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</si>
  <si>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</si>
  <si>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</si>
  <si>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</si>
  <si>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</si>
  <si>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</si>
  <si>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</si>
  <si>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</si>
  <si>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</si>
  <si>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</si>
  <si>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</si>
  <si>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</si>
  <si>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</si>
  <si>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</si>
  <si>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</si>
  <si>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</si>
  <si>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</si>
  <si>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</si>
  <si>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</si>
  <si>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</si>
  <si>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</si>
  <si>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</si>
  <si>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</si>
  <si>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</si>
  <si>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</si>
  <si>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</si>
  <si>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</si>
  <si>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</si>
  <si>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</si>
  <si>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</si>
  <si>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</si>
  <si>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</si>
  <si>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</si>
  <si>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</si>
  <si>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</si>
  <si>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</si>
  <si>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</si>
  <si>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</si>
  <si>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</si>
  <si>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</si>
  <si>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</si>
  <si>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</si>
  <si>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</si>
  <si>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</si>
  <si>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</si>
  <si>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</si>
  <si>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</si>
  <si>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</si>
  <si>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</si>
  <si>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</si>
  <si>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</si>
  <si>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</si>
  <si>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</si>
  <si>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</si>
  <si>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</si>
  <si>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</si>
  <si>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</si>
  <si>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</si>
  <si>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</si>
  <si>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</si>
  <si>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</si>
  <si>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</si>
  <si>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</si>
  <si>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</si>
  <si>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</si>
  <si>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</si>
  <si>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</si>
  <si>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</si>
  <si>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</si>
  <si>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</si>
  <si>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</si>
  <si>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</si>
  <si>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</si>
  <si>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</si>
  <si>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</si>
  <si>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</si>
  <si>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</si>
  <si>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</si>
  <si>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</si>
  <si>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</si>
  <si>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</si>
  <si>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</si>
  <si>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</si>
  <si>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</si>
  <si>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</si>
  <si>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</si>
  <si>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</si>
  <si>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</si>
  <si>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</si>
  <si>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</si>
  <si>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</si>
  <si>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</si>
  <si>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</si>
  <si>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</si>
  <si>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</si>
  <si>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</si>
  <si>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</si>
  <si>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</si>
  <si>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</si>
  <si>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</si>
  <si>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</si>
  <si>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</si>
  <si>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</si>
  <si>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</si>
  <si>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</si>
  <si>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</si>
  <si>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</si>
  <si>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</si>
  <si>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</si>
  <si>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</si>
  <si>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</si>
  <si>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</si>
  <si>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</si>
  <si>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</si>
  <si>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</si>
  <si>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</si>
  <si>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</si>
  <si>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</si>
  <si>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</si>
  <si>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</si>
  <si>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</si>
  <si>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</si>
  <si>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</si>
  <si>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</si>
  <si>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</si>
  <si>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</si>
  <si>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</si>
  <si>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</si>
  <si>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</si>
  <si>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</si>
  <si>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</si>
  <si>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</si>
  <si>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</si>
  <si>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</si>
  <si>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</si>
  <si>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</si>
  <si>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</si>
  <si>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</si>
  <si>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</si>
  <si>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</si>
  <si>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</si>
  <si>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</si>
  <si>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</si>
  <si>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</si>
  <si>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</si>
  <si>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</si>
  <si>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</si>
  <si>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</si>
  <si>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</si>
  <si>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</si>
  <si>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</si>
  <si>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</si>
  <si>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</si>
  <si>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</si>
  <si>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</si>
  <si>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</si>
  <si>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</si>
  <si>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</si>
  <si>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</si>
  <si>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</si>
  <si>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</si>
  <si>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</si>
  <si>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</si>
  <si>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</si>
  <si>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</si>
  <si>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</si>
  <si>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</si>
  <si>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</si>
  <si>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</si>
  <si>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</si>
  <si>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</si>
  <si>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</si>
  <si>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</si>
  <si>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</si>
  <si>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</si>
  <si>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</si>
  <si>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</si>
  <si>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</si>
  <si>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</si>
  <si>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</si>
  <si>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</si>
  <si>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</si>
  <si>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</si>
  <si>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</si>
  <si>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</si>
  <si>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</si>
  <si>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</si>
  <si>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</si>
  <si>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</si>
  <si>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</si>
  <si>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</si>
  <si>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</si>
  <si>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</si>
  <si>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</si>
  <si>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</si>
  <si>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</si>
  <si>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</si>
  <si>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</si>
  <si>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</si>
  <si>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</si>
  <si>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</si>
  <si>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</si>
  <si>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</si>
  <si>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</si>
  <si>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</si>
  <si>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</si>
  <si>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</si>
  <si>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</si>
  <si>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</si>
  <si>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</si>
  <si>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</si>
  <si>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</si>
  <si>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</si>
  <si>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</si>
  <si>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</si>
  <si>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</si>
  <si>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</si>
  <si>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</si>
  <si>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</si>
  <si>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</si>
  <si>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</si>
  <si>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</si>
  <si>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</si>
  <si>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</si>
  <si>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</si>
  <si>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</si>
  <si>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</si>
  <si>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</si>
  <si>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</si>
  <si>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</si>
  <si>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</si>
  <si>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</si>
  <si>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</si>
  <si>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</si>
  <si>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</si>
  <si>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</si>
  <si>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</si>
  <si>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</si>
  <si>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</si>
  <si>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</si>
  <si>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</si>
  <si>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</si>
  <si>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</si>
  <si>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</si>
  <si>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</si>
  <si>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</si>
  <si>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</si>
  <si>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</si>
  <si>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</si>
  <si>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</si>
  <si>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</si>
  <si>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</si>
  <si>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</si>
  <si>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</si>
  <si>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</si>
  <si>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</si>
  <si>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</si>
  <si>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</si>
  <si>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</si>
  <si>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</si>
  <si>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</si>
  <si>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</si>
  <si>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</si>
  <si>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</si>
  <si>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</si>
  <si>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</si>
  <si>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</si>
  <si>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</si>
  <si>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</si>
  <si>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</si>
  <si>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</si>
  <si>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</si>
  <si>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</si>
  <si>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</si>
  <si>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</si>
  <si>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</si>
  <si>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</si>
  <si>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</si>
  <si>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</si>
  <si>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</si>
  <si>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</si>
  <si>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</si>
  <si>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</si>
  <si>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</si>
  <si>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</si>
  <si>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</si>
  <si>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</si>
  <si>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</si>
  <si>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</si>
  <si>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</si>
  <si>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</si>
  <si>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</si>
  <si>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</si>
  <si>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</si>
  <si>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</si>
  <si>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</si>
  <si>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</si>
  <si>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</si>
  <si>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</si>
  <si>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</si>
  <si>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</si>
  <si>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</si>
  <si>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</si>
  <si>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</si>
  <si>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</si>
  <si>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</si>
  <si>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</si>
  <si>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</si>
  <si>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</si>
  <si>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</si>
  <si>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</si>
  <si>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</si>
  <si>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</si>
  <si>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</si>
  <si>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</si>
  <si>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</si>
  <si>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</si>
  <si>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</si>
  <si>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</si>
  <si>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</si>
  <si>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</si>
  <si>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</si>
  <si>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</si>
  <si>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</si>
  <si>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</si>
  <si>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</si>
  <si>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</si>
  <si>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</si>
  <si>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</si>
  <si>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</si>
  <si>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</si>
  <si>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</si>
  <si>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</si>
  <si>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</si>
  <si>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</si>
  <si>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</si>
  <si>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</si>
  <si>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</si>
  <si>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</si>
  <si>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</si>
  <si>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</si>
  <si>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</si>
  <si>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</si>
  <si>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</si>
  <si>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</si>
  <si>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</si>
  <si>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</si>
  <si>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</si>
  <si>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</si>
  <si>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</si>
  <si>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</si>
  <si>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</si>
  <si>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</si>
  <si>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</si>
  <si>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</si>
  <si>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</si>
  <si>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</si>
  <si>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</si>
  <si>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</si>
  <si>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</si>
  <si>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</si>
  <si>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</si>
  <si>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</si>
  <si>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</si>
  <si>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</si>
  <si>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</si>
  <si>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</si>
  <si>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</si>
  <si>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</si>
  <si>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</si>
  <si>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</si>
  <si>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</si>
  <si>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</si>
  <si>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</si>
  <si>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</si>
  <si>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</si>
  <si>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</si>
  <si>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</si>
  <si>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</si>
  <si>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</si>
  <si>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</si>
  <si>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</si>
  <si>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</si>
  <si>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</si>
  <si>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</si>
  <si>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</si>
  <si>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</si>
  <si>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</si>
  <si>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</si>
  <si>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</si>
  <si>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</si>
  <si>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</si>
  <si>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</si>
  <si>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</si>
  <si>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</si>
  <si>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</si>
  <si>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</si>
  <si>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</si>
  <si>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</si>
  <si>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</si>
  <si>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</si>
  <si>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</si>
  <si>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</si>
  <si>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</si>
  <si>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</si>
  <si>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</si>
  <si>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</si>
  <si>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</si>
  <si>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</si>
  <si>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</si>
  <si>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</si>
  <si>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</si>
  <si>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</si>
  <si>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</si>
  <si>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</si>
  <si>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</si>
  <si>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</si>
  <si>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</si>
  <si>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</si>
  <si>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</si>
  <si>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</si>
  <si>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</si>
  <si>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</si>
  <si>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</si>
  <si>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</si>
  <si>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</si>
  <si>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</si>
  <si>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</si>
  <si>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</si>
  <si>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</si>
  <si>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</si>
  <si>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</si>
  <si>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</si>
  <si>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</si>
  <si>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</si>
  <si>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</si>
  <si>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</si>
  <si>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</si>
  <si>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</si>
  <si>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</si>
  <si>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</si>
  <si>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</si>
  <si>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</si>
  <si>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</si>
  <si>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</si>
  <si>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</si>
  <si>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</si>
  <si>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</si>
  <si>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</si>
  <si>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</si>
  <si>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</si>
  <si>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</si>
  <si>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</si>
  <si>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</si>
  <si>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</si>
  <si>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</si>
  <si>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</si>
  <si>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</si>
  <si>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</si>
  <si>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</si>
  <si>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</si>
  <si>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</si>
  <si>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</si>
  <si>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</si>
  <si>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</si>
  <si>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</si>
  <si>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</si>
  <si>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</si>
  <si>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</si>
  <si>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</si>
  <si>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</si>
  <si>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</si>
  <si>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</si>
  <si>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</si>
  <si>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</si>
  <si>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</si>
  <si>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</si>
  <si>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</si>
  <si>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</si>
  <si>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</si>
  <si>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</si>
  <si>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</si>
  <si>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</si>
  <si>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</si>
  <si>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</si>
  <si>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</si>
  <si>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</si>
  <si>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</si>
  <si>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</si>
  <si>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</si>
  <si>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</si>
  <si>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</si>
  <si>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</si>
  <si>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</si>
  <si>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</si>
  <si>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</si>
  <si>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</si>
  <si>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</si>
  <si>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</si>
  <si>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</si>
  <si>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</si>
  <si>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</si>
  <si>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</si>
  <si>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</si>
  <si>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</si>
  <si>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</si>
  <si>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</si>
  <si>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</si>
  <si>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</si>
  <si>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</si>
  <si>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</si>
  <si>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</si>
  <si>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</si>
  <si>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</si>
  <si>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</si>
  <si>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</si>
  <si>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</si>
  <si>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</si>
  <si>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</si>
  <si>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</si>
  <si>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</si>
  <si>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</si>
  <si>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</si>
  <si>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</si>
  <si>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</si>
  <si>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</si>
  <si>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</si>
  <si>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</si>
  <si>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</si>
  <si>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</si>
  <si>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</si>
  <si>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</si>
  <si>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</si>
  <si>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</si>
  <si>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</si>
  <si>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</si>
  <si>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</si>
  <si>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</si>
  <si>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</si>
  <si>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</si>
  <si>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</si>
  <si>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</si>
  <si>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</si>
  <si>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</si>
  <si>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</si>
  <si>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</si>
  <si>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</si>
  <si>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</si>
  <si>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</si>
  <si>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</si>
  <si>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</si>
  <si>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</si>
  <si>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</si>
  <si>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</si>
  <si>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</si>
  <si>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</si>
  <si>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</si>
  <si>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</si>
  <si>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</si>
  <si>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</si>
  <si>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</si>
  <si>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</si>
  <si>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</si>
  <si>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</si>
  <si>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</si>
  <si>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</si>
  <si>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</si>
  <si>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</si>
  <si>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</si>
  <si>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</si>
  <si>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</si>
  <si>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</si>
  <si>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</si>
  <si>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</si>
  <si>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</si>
  <si>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</si>
  <si>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</si>
  <si>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</si>
  <si>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</si>
  <si>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</si>
  <si>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</si>
  <si>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</si>
  <si>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</si>
  <si>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</si>
  <si>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</si>
  <si>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</si>
  <si>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</si>
  <si>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</si>
  <si>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</si>
  <si>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</si>
  <si>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</si>
  <si>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</si>
  <si>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</si>
  <si>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</si>
  <si>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</si>
  <si>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</si>
  <si>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</si>
  <si>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</si>
  <si>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</si>
  <si>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</si>
  <si>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</si>
  <si>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</si>
  <si>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</si>
  <si>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</si>
  <si>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</si>
  <si>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</si>
  <si>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</si>
  <si>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</si>
  <si>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</si>
  <si>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</si>
  <si>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</si>
  <si>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</si>
  <si>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</si>
  <si>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</si>
  <si>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</si>
  <si>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</si>
  <si>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</si>
  <si>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</si>
  <si>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</si>
  <si>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</si>
  <si>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</si>
  <si>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</si>
  <si>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</si>
  <si>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</si>
  <si>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</si>
  <si>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</si>
  <si>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</si>
  <si>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</si>
  <si>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</si>
  <si>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</si>
  <si>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</si>
  <si>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</si>
  <si>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</si>
  <si>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</si>
  <si>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</si>
  <si>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</si>
  <si>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</si>
  <si>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</si>
  <si>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</si>
  <si>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</si>
  <si>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</si>
  <si>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</si>
  <si>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</si>
  <si>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</si>
  <si>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</si>
  <si>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</si>
  <si>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</si>
  <si>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</si>
  <si>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</si>
  <si>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</si>
  <si>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</si>
  <si>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</si>
  <si>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</si>
  <si>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</si>
  <si>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</si>
  <si>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</si>
  <si>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</si>
  <si>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</si>
  <si>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</si>
  <si>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</si>
  <si>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</si>
  <si>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</si>
  <si>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</si>
  <si>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</si>
  <si>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</si>
  <si>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</si>
  <si>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</si>
  <si>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</si>
  <si>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</si>
  <si>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</si>
  <si>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</si>
  <si>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</si>
  <si>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</si>
  <si>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</si>
  <si>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</si>
  <si>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</si>
  <si>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</si>
  <si>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</si>
  <si>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</si>
  <si>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</si>
  <si>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</si>
  <si>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</si>
  <si>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</si>
  <si>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</si>
  <si>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</si>
  <si>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</si>
  <si>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</si>
  <si>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</si>
  <si>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</si>
  <si>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</si>
  <si>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</si>
  <si>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</si>
  <si>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</si>
  <si>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</si>
  <si>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</si>
  <si>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</si>
  <si>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</si>
  <si>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</si>
  <si>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</si>
  <si>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</si>
  <si>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</si>
  <si>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</si>
  <si>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</si>
  <si>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</si>
  <si>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</si>
  <si>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</si>
  <si>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</si>
  <si>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</si>
  <si>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</si>
  <si>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</si>
  <si>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</si>
  <si>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</si>
  <si>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</si>
  <si>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</si>
  <si>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</si>
  <si>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</si>
  <si>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</si>
  <si>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</si>
  <si>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</si>
  <si>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</si>
  <si>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</si>
  <si>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</si>
  <si>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</si>
  <si>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</si>
  <si>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</si>
  <si>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</si>
  <si>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</si>
  <si>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</si>
  <si>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</si>
  <si>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</si>
  <si>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</si>
  <si>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</si>
  <si>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</si>
  <si>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</si>
  <si>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</si>
  <si>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</si>
  <si>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</si>
  <si>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</si>
  <si>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</si>
  <si>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</si>
  <si>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</si>
  <si>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</si>
  <si>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</si>
  <si>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</si>
  <si>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</si>
  <si>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</si>
  <si>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</si>
  <si>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</si>
  <si>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</si>
  <si>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</si>
  <si>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</si>
  <si>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</si>
  <si>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</si>
  <si>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</si>
  <si>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</si>
  <si>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</si>
  <si>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</si>
  <si>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</si>
  <si>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</si>
  <si>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</si>
  <si>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</si>
  <si>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</si>
  <si>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</si>
  <si>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</si>
  <si>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</si>
  <si>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</si>
  <si>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</si>
  <si>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</si>
  <si>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</si>
  <si>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</si>
  <si>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</si>
  <si>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</si>
  <si>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</si>
  <si>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</si>
  <si>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</si>
  <si>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</si>
  <si>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</si>
  <si>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</si>
  <si>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</si>
  <si>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</si>
  <si>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</si>
  <si>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</si>
  <si>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</si>
  <si>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</si>
  <si>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</si>
  <si>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</si>
  <si>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</si>
  <si>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</si>
  <si>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</si>
  <si>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</si>
  <si>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</si>
  <si>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</si>
  <si>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</si>
  <si>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</si>
  <si>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</si>
  <si>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</si>
  <si>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</si>
  <si>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</si>
  <si>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</si>
  <si>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</si>
  <si>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</si>
  <si>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</si>
  <si>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</si>
  <si>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</si>
  <si>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</si>
  <si>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</si>
  <si>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</si>
  <si>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</si>
  <si>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</si>
  <si>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</si>
  <si>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</si>
  <si>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</si>
  <si>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</si>
  <si>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</si>
  <si>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</si>
  <si>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</si>
  <si>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</si>
  <si>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</si>
  <si>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</si>
  <si>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</si>
  <si>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</si>
  <si>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</si>
  <si>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</si>
  <si>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</si>
  <si>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</si>
  <si>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</si>
  <si>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</si>
  <si>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</si>
  <si>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</si>
  <si>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</si>
  <si>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</si>
  <si>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</si>
  <si>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</si>
  <si>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</si>
  <si>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</si>
  <si>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</si>
  <si>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</si>
  <si>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</si>
  <si>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</si>
  <si>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</si>
  <si>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</si>
  <si>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</si>
  <si>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</si>
  <si>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</si>
  <si>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</si>
  <si>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</si>
  <si>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</si>
  <si>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</si>
  <si>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</si>
  <si>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</si>
  <si>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</si>
  <si>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</si>
  <si>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</si>
  <si>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</si>
  <si>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</si>
  <si>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</si>
  <si>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</si>
  <si>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</si>
  <si>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</si>
  <si>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</si>
  <si>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</si>
  <si>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</si>
  <si>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</si>
  <si>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</si>
  <si>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</si>
  <si>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</si>
  <si>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表三</t>
  </si>
  <si>
    <t>2018年一般公共预算收支平衡表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</si>
  <si>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</si>
  <si>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</si>
  <si>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</si>
  <si>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</si>
  <si>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</si>
  <si>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</si>
  <si>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</si>
  <si>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</si>
  <si>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</si>
  <si>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</si>
  <si>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</si>
  <si>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</si>
  <si>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</si>
  <si>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</si>
  <si>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</si>
  <si>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</si>
  <si>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</si>
  <si>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</si>
  <si>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</si>
  <si>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</si>
  <si>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</si>
  <si>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</si>
  <si>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</si>
  <si>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</si>
  <si>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</si>
  <si>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</si>
  <si>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</si>
  <si>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</si>
  <si>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</si>
  <si>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</si>
  <si>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</si>
  <si>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</si>
  <si>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</si>
  <si>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</si>
  <si>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</si>
  <si>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</si>
  <si>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</si>
  <si>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</si>
  <si>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</si>
  <si>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</si>
  <si>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</si>
  <si>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</si>
  <si>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</si>
  <si>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</si>
  <si>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</si>
  <si>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</si>
  <si>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</si>
  <si>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</si>
  <si>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</si>
  <si>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</si>
  <si>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</si>
  <si>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</si>
  <si>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</si>
  <si>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</si>
  <si>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</si>
  <si>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</si>
  <si>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r>
      <t xml:space="preserve">    补充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</si>
  <si>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</si>
  <si>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</si>
  <si>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</si>
  <si>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</si>
  <si>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</si>
  <si>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年终结余</t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</si>
  <si>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</si>
  <si>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</si>
  <si>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</si>
  <si>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</si>
  <si>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</si>
  <si>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</si>
  <si>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</si>
  <si>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</si>
  <si>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</si>
  <si>
    <t>表四</t>
  </si>
  <si>
    <t>2018年一般公共预算支出资金来源情况表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</si>
  <si>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</si>
  <si>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</si>
  <si>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</si>
  <si>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</si>
  <si>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</si>
  <si>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</si>
  <si>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</si>
  <si>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校验</t>
  </si>
  <si>
    <t xml:space="preserve">      年初预留</t>
  </si>
  <si>
    <t>表五</t>
  </si>
  <si>
    <t>2018年政府预算支出经济分类情况表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</si>
  <si>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</si>
  <si>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</si>
  <si>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</si>
  <si>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</si>
  <si>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</si>
  <si>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</si>
  <si>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</si>
  <si>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</si>
  <si>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</si>
  <si>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</si>
  <si>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</si>
  <si>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</si>
  <si>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</si>
  <si>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</si>
  <si>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</si>
  <si>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其他支出</t>
  </si>
  <si>
    <t>一、一般公共服务支出</t>
  </si>
  <si>
    <t>表六之一</t>
  </si>
  <si>
    <t>2018年地市县一般公共预算收支表</t>
  </si>
  <si>
    <t>2016年分地市县公共财政收支预算表</t>
  </si>
  <si>
    <t>地    区</t>
  </si>
  <si>
    <t>收       入</t>
  </si>
  <si>
    <t>税　　　　收　　　　收　　　　入</t>
  </si>
  <si>
    <t>非  税  收  入</t>
  </si>
  <si>
    <t>小计</t>
  </si>
  <si>
    <t>增值税</t>
  </si>
  <si>
    <t>营业税</t>
  </si>
  <si>
    <t>企业
所得税</t>
  </si>
  <si>
    <t>企业
所得税退税</t>
  </si>
  <si>
    <t>个人
所得税</t>
  </si>
  <si>
    <t>资源税</t>
  </si>
  <si>
    <t>城市维护
建设税</t>
  </si>
  <si>
    <t>房产税</t>
  </si>
  <si>
    <t>印花税</t>
  </si>
  <si>
    <t>城镇土地使用税</t>
  </si>
  <si>
    <t>土地增值税</t>
  </si>
  <si>
    <t>车船税</t>
  </si>
  <si>
    <t>耕地
占用税</t>
  </si>
  <si>
    <t>契税</t>
  </si>
  <si>
    <t>烟叶税</t>
  </si>
  <si>
    <t>环境保护税</t>
  </si>
  <si>
    <t>其他各项
税收收入</t>
  </si>
  <si>
    <t>专项
收入</t>
  </si>
  <si>
    <t>行政事
业性收
费收入</t>
  </si>
  <si>
    <t>罚没
收入</t>
  </si>
  <si>
    <t>国有资本
经营收入</t>
  </si>
  <si>
    <t>国有资源
（资产）有
偿使用收入</t>
  </si>
  <si>
    <t>捐赠
收入</t>
  </si>
  <si>
    <t>政府住房基金收入</t>
  </si>
  <si>
    <t>其他
收入</t>
  </si>
  <si>
    <t>全省合计</t>
  </si>
  <si>
    <t>南昌市</t>
  </si>
  <si>
    <t>南昌市本级</t>
  </si>
  <si>
    <t>区县级合计</t>
  </si>
  <si>
    <t>红谷滩区</t>
  </si>
  <si>
    <t>东湖区</t>
  </si>
  <si>
    <t>西湖区</t>
  </si>
  <si>
    <t>青云谱区</t>
  </si>
  <si>
    <t>湾里区</t>
  </si>
  <si>
    <t>南昌高新区</t>
  </si>
  <si>
    <t>昌北区</t>
  </si>
  <si>
    <t>青山湖区</t>
  </si>
  <si>
    <t>南昌县</t>
  </si>
  <si>
    <t>新建县</t>
  </si>
  <si>
    <t>安义县</t>
  </si>
  <si>
    <t>进贤县</t>
  </si>
  <si>
    <t>景德镇市</t>
  </si>
  <si>
    <t>景德镇市本级</t>
  </si>
  <si>
    <t>高新科技园</t>
  </si>
  <si>
    <t>昌江区</t>
  </si>
  <si>
    <t>珠山区</t>
  </si>
  <si>
    <t>浮梁县</t>
  </si>
  <si>
    <t>乐平市</t>
  </si>
  <si>
    <t>萍乡市</t>
  </si>
  <si>
    <t>萍乡市本级</t>
  </si>
  <si>
    <t>安源区</t>
  </si>
  <si>
    <t>萍乡开发区</t>
  </si>
  <si>
    <t>湘东区</t>
  </si>
  <si>
    <t>莲花县</t>
  </si>
  <si>
    <t>上栗县</t>
  </si>
  <si>
    <t>芦溪县</t>
  </si>
  <si>
    <t>九江市</t>
  </si>
  <si>
    <t>九江市本级</t>
  </si>
  <si>
    <t>九江开发区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</si>
  <si>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</si>
  <si>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</si>
  <si>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</si>
  <si>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</si>
  <si>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</si>
  <si>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</si>
  <si>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</si>
  <si>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</si>
  <si>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</si>
  <si>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</si>
  <si>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</si>
  <si>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</si>
  <si>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</si>
  <si>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新余市</t>
  </si>
  <si>
    <t>新余市本级</t>
  </si>
  <si>
    <t>渝水区</t>
  </si>
  <si>
    <t>仙女湖区</t>
  </si>
  <si>
    <t>新余高新区</t>
  </si>
  <si>
    <t>分宜县</t>
  </si>
  <si>
    <t>鹰潭市</t>
  </si>
  <si>
    <t>鹰潭市本级</t>
  </si>
  <si>
    <t>鹰潭工业园</t>
  </si>
  <si>
    <t>月湖区</t>
  </si>
  <si>
    <t>龙虎山风景区</t>
  </si>
  <si>
    <t>余江县</t>
  </si>
  <si>
    <t>贵溪市</t>
  </si>
  <si>
    <t>赣州市</t>
  </si>
  <si>
    <t>赣州市本级</t>
  </si>
  <si>
    <t>章贡区</t>
  </si>
  <si>
    <t>南康区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</si>
  <si>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</si>
  <si>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</si>
  <si>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</si>
  <si>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</si>
  <si>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</si>
  <si>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</si>
  <si>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</si>
  <si>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</si>
  <si>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</si>
  <si>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</si>
  <si>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</si>
  <si>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</si>
  <si>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</si>
  <si>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</si>
  <si>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</si>
  <si>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</si>
  <si>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吉安市</t>
  </si>
  <si>
    <t>吉安市本级</t>
  </si>
  <si>
    <t>县级小计</t>
  </si>
  <si>
    <t>吉安高新区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</si>
  <si>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</si>
  <si>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</si>
  <si>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</si>
  <si>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</si>
  <si>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</si>
  <si>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</si>
  <si>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</si>
  <si>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</si>
  <si>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</si>
  <si>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</si>
  <si>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</si>
  <si>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</si>
  <si>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</si>
  <si>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</si>
  <si>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宜春市本级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</si>
  <si>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</si>
  <si>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</si>
  <si>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</si>
  <si>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</si>
  <si>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</si>
  <si>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</si>
  <si>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</si>
  <si>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</si>
  <si>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</si>
  <si>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</si>
  <si>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</si>
  <si>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抚州市本级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</si>
  <si>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</si>
  <si>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</si>
  <si>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</si>
  <si>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</si>
  <si>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</si>
  <si>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</si>
  <si>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</si>
  <si>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</si>
  <si>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</si>
  <si>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</si>
  <si>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</si>
  <si>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</si>
  <si>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上饶市本级</t>
  </si>
  <si>
    <t>信州区</t>
  </si>
  <si>
    <t>上饶县</t>
  </si>
  <si>
    <t>广丰县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</si>
  <si>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</si>
  <si>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</si>
  <si>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</si>
  <si>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</si>
  <si>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</si>
  <si>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</si>
  <si>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</si>
  <si>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</si>
  <si>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</si>
  <si>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表六之二</t>
  </si>
  <si>
    <t>支            出</t>
  </si>
  <si>
    <t>支出
合计</t>
  </si>
  <si>
    <t>一般公共服务</t>
  </si>
  <si>
    <t>外交</t>
  </si>
  <si>
    <t>国防</t>
  </si>
  <si>
    <t>公共
安全</t>
  </si>
  <si>
    <t>教育</t>
  </si>
  <si>
    <t>科学
技术</t>
  </si>
  <si>
    <t>文化体育与传媒</t>
  </si>
  <si>
    <t>社会保障和就业</t>
  </si>
  <si>
    <t>医疗
卫生与计划生育</t>
  </si>
  <si>
    <t>节能环保</t>
  </si>
  <si>
    <t>城乡社区</t>
  </si>
  <si>
    <t>农林水</t>
  </si>
  <si>
    <t>交通
运输</t>
  </si>
  <si>
    <t>资源勘探信息等</t>
  </si>
  <si>
    <t>商业服务业等</t>
  </si>
  <si>
    <t>金融</t>
  </si>
  <si>
    <t>援助其他地区支出</t>
  </si>
  <si>
    <t>国土海洋气象等</t>
  </si>
  <si>
    <t>住房保障支出</t>
  </si>
  <si>
    <t>粮油物资储备</t>
  </si>
  <si>
    <t>债务付息支出</t>
  </si>
  <si>
    <t>债务发行费用支出</t>
  </si>
  <si>
    <t>其他
支出</t>
  </si>
  <si>
    <t>二、外交</t>
  </si>
  <si>
    <t>三、国防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</si>
  <si>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</si>
  <si>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</si>
  <si>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</si>
  <si>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</si>
  <si>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</si>
  <si>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</si>
  <si>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</si>
  <si>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</si>
  <si>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</si>
  <si>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</si>
  <si>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</si>
  <si>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</si>
  <si>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十八、国土资源气象等事务</t>
  </si>
  <si>
    <t>二十、粮油物资储备管理事务</t>
  </si>
  <si>
    <t>二十一、国债还本付息支出</t>
  </si>
  <si>
    <t>二十二、其他支出</t>
  </si>
  <si>
    <t>表七之一</t>
  </si>
  <si>
    <t>2018年省对下一般公共预算转移支付预算表</t>
  </si>
  <si>
    <t>转移支付合计</t>
  </si>
  <si>
    <r>
      <t xml:space="preserve">一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般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性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</si>
  <si>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一般性转移支付小计</t>
  </si>
  <si>
    <t>体制补助</t>
  </si>
  <si>
    <t>均衡性转移支付</t>
  </si>
  <si>
    <t>县级基本财力保障机制奖补资金</t>
  </si>
  <si>
    <t>结算补助</t>
  </si>
  <si>
    <t>资源枯竭型城市转移支付补助</t>
  </si>
  <si>
    <t>企事业单位划转补助</t>
  </si>
  <si>
    <t>成品油税费改革转移支付补助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</si>
  <si>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</si>
  <si>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</si>
  <si>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</si>
  <si>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</si>
  <si>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</si>
  <si>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产粮（油）大县奖励资金</t>
  </si>
  <si>
    <t>重点生态功能区转移支付</t>
  </si>
  <si>
    <t>固定数额补助</t>
  </si>
  <si>
    <t>革命老区转移支付</t>
  </si>
  <si>
    <t>民族地区转移支付</t>
  </si>
  <si>
    <t>边疆地区转移支付</t>
  </si>
  <si>
    <t>贫困地区转移支付</t>
  </si>
  <si>
    <t>其他一般性转移支付</t>
  </si>
  <si>
    <t>表七之二</t>
  </si>
  <si>
    <r>
      <t xml:space="preserve">专                   项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</si>
  <si>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专项转移支付小计</t>
  </si>
  <si>
    <t>公共安全</t>
  </si>
  <si>
    <t>科学技术</t>
  </si>
  <si>
    <t>医疗卫生与计划生育</t>
  </si>
  <si>
    <t>交通运输</t>
  </si>
  <si>
    <t>国土海洋气象</t>
  </si>
  <si>
    <t>住房保障</t>
  </si>
  <si>
    <t>其他专项转移支付</t>
  </si>
  <si>
    <t>表八</t>
  </si>
  <si>
    <t>2018年政府性基金预算收支表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</si>
  <si>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</si>
  <si>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</si>
  <si>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</si>
  <si>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</si>
  <si>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</si>
  <si>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</si>
  <si>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四、国家电影事业发展专项资金收入</t>
  </si>
  <si>
    <t xml:space="preserve">    大中型水库移民后期扶持基金支出</t>
  </si>
  <si>
    <t>五、国有土地收益基金收入</t>
  </si>
  <si>
    <t xml:space="preserve">    小型水库移民扶助基金及对应专项债务收入安排的支出</t>
  </si>
  <si>
    <t>六、农业土地开发资金收入</t>
  </si>
  <si>
    <t>三、节能环保支出</t>
  </si>
  <si>
    <t>七、国有土地使用权出让收入</t>
  </si>
  <si>
    <t xml:space="preserve">    可再生能源电价附加收入安排的支出</t>
  </si>
  <si>
    <t>八、大中型水库库区基金收入</t>
  </si>
  <si>
    <t xml:space="preserve">    废弃电器电子产品处理基金支出</t>
  </si>
  <si>
    <t>九、彩票公益金收入</t>
  </si>
  <si>
    <t>四、城乡社区支出</t>
  </si>
  <si>
    <t>十、城市基础设施配套费收入</t>
  </si>
  <si>
    <t xml:space="preserve">    国有土地使用权出让收入及对应专项债务收入安排的支出</t>
  </si>
  <si>
    <t>十一、小型水库移民扶助基金收入</t>
  </si>
  <si>
    <t xml:space="preserve">    城市公用事业附加及对应专项债务收入安排的支出</t>
  </si>
  <si>
    <t>十二、国家重大水利工程建设基金收入</t>
  </si>
  <si>
    <t xml:space="preserve">    国有土地收益基金及对应专项债务收入安排的支出</t>
  </si>
  <si>
    <t>十三、车辆通行费</t>
  </si>
  <si>
    <t xml:space="preserve">    农业土地开发资金及对应专项债务收入安排的支出</t>
  </si>
  <si>
    <t>十四、污水处理费收入</t>
  </si>
  <si>
    <t xml:space="preserve">    城市基础设施配套费及对应专项债务收入安排的支出</t>
  </si>
  <si>
    <t>十五、彩票发行机构和彩票销售机构的业务费用</t>
  </si>
  <si>
    <t xml:space="preserve">    污水处理费收入及对应专项债务收入安排的支出</t>
  </si>
  <si>
    <t>十六、其他政府性基金收入</t>
  </si>
  <si>
    <t>五、农林水支出</t>
  </si>
  <si>
    <t>十七、专项债券对应项目专项收入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</si>
  <si>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</si>
  <si>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</si>
  <si>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</si>
  <si>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</si>
  <si>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</si>
  <si>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</si>
  <si>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</si>
  <si>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</si>
  <si>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</si>
  <si>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</si>
  <si>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</si>
  <si>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</si>
  <si>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</si>
  <si>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</si>
  <si>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</si>
  <si>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</si>
  <si>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</si>
  <si>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</si>
  <si>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</si>
  <si>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</si>
  <si>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</si>
  <si>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</si>
  <si>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</si>
  <si>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</si>
  <si>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</si>
  <si>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</si>
  <si>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</si>
  <si>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</si>
  <si>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</si>
  <si>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</si>
  <si>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</si>
  <si>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</si>
  <si>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</si>
  <si>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</si>
  <si>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</si>
  <si>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</si>
  <si>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表九</t>
  </si>
  <si>
    <t>2018年政府性基金预算收支明细表</t>
  </si>
  <si>
    <t>收入校验</t>
  </si>
  <si>
    <t>支出校验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</si>
  <si>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</si>
  <si>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</si>
  <si>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</si>
  <si>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</si>
  <si>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土地出让价款收入</t>
  </si>
  <si>
    <t xml:space="preserve">  补缴的土地价款</t>
  </si>
  <si>
    <t xml:space="preserve">      移民补助</t>
  </si>
  <si>
    <t xml:space="preserve">  划拨土地收入</t>
  </si>
  <si>
    <t xml:space="preserve">      基础设施建设和经济发展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</si>
  <si>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</si>
  <si>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    其他大中型水库移民后期扶持基金支出</t>
  </si>
  <si>
    <t xml:space="preserve">  其他土地出让收入</t>
  </si>
  <si>
    <t xml:space="preserve">  福利彩票公益金收入</t>
  </si>
  <si>
    <t xml:space="preserve">      其他小型水库移民扶助基金支出</t>
  </si>
  <si>
    <t xml:space="preserve">  体育彩票公益金收入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</si>
  <si>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</si>
  <si>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  南水北调工程建设资金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</si>
  <si>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</si>
  <si>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 xml:space="preserve">  三峡工程后续工作资金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</si>
  <si>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</si>
  <si>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t xml:space="preserve">  省级重大水利工程建设资金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</si>
  <si>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</si>
  <si>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</si>
  <si>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</si>
  <si>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</si>
  <si>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</si>
  <si>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</si>
  <si>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</si>
  <si>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</si>
  <si>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</si>
  <si>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</si>
  <si>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</si>
  <si>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</si>
  <si>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</si>
  <si>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  其他国有土地收益基金支出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</si>
  <si>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</si>
  <si>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</si>
  <si>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</si>
  <si>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</si>
  <si>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</si>
  <si>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</si>
  <si>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</si>
  <si>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</si>
  <si>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</si>
  <si>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</si>
  <si>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</si>
  <si>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</si>
  <si>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</si>
  <si>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</si>
  <si>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</si>
  <si>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</si>
  <si>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</si>
  <si>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</si>
  <si>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</si>
  <si>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</si>
  <si>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</si>
  <si>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</si>
  <si>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</si>
  <si>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</si>
  <si>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</si>
  <si>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</si>
  <si>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</si>
  <si>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</si>
  <si>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</si>
  <si>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</si>
  <si>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</si>
  <si>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</si>
  <si>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</si>
  <si>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</si>
  <si>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</si>
  <si>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</si>
  <si>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</si>
  <si>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</si>
  <si>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</si>
  <si>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</si>
  <si>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</si>
  <si>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</si>
  <si>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</si>
  <si>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</si>
  <si>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</si>
  <si>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</si>
  <si>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</si>
  <si>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</si>
  <si>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</si>
  <si>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</si>
  <si>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</si>
  <si>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</si>
  <si>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</si>
  <si>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</si>
  <si>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</si>
  <si>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</si>
  <si>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</si>
  <si>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</si>
  <si>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</si>
  <si>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</si>
  <si>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</si>
  <si>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</si>
  <si>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</si>
  <si>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</si>
  <si>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</si>
  <si>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</si>
  <si>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</si>
  <si>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</si>
  <si>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</si>
  <si>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</si>
  <si>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</si>
  <si>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</si>
  <si>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</si>
  <si>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</si>
  <si>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</si>
  <si>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</si>
  <si>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</si>
  <si>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</si>
  <si>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</si>
  <si>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</si>
  <si>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</si>
  <si>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</si>
  <si>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</si>
  <si>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>表十</t>
  </si>
  <si>
    <t>2018年政府性基金调入专项收入预算表</t>
  </si>
  <si>
    <t>表十一</t>
  </si>
  <si>
    <t>2018年政府性基金预算支出资金来源情况表</t>
  </si>
  <si>
    <t>当年预算收入安排</t>
  </si>
  <si>
    <t>转移支付收入安排</t>
  </si>
  <si>
    <t>上年结余</t>
  </si>
  <si>
    <t xml:space="preserve">        水行政执法监督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</si>
</sst>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b/>
      <sz val="24"/>
      <name val="黑体"/>
      <family val="3"/>
    </font>
    <font>
      <sz val="18"/>
      <name val="黑体"/>
      <family val="3"/>
    </font>
    <font>
      <sz val="16"/>
      <name val="楷体_GB2312"/>
      <family val="3"/>
    </font>
    <font>
      <sz val="48"/>
      <name val="黑体"/>
      <family val="3"/>
    </font>
    <font>
      <sz val="24"/>
      <name val="楷体_GB2312"/>
      <family val="3"/>
    </font>
    <font>
      <sz val="22"/>
      <name val="楷体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7" fillId="22" borderId="0" applyNumberFormat="0" applyBorder="0" applyAlignment="0" applyProtection="0"/>
    <xf numFmtId="0" fontId="31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24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left" vertical="center"/>
    </xf>
    <xf numFmtId="0" fontId="1" fillId="25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/>
    </xf>
    <xf numFmtId="176" fontId="1" fillId="0" borderId="10" xfId="0" applyNumberFormat="1" applyFont="1" applyFill="1" applyBorder="1" applyAlignment="1">
      <alignment vertical="center"/>
    </xf>
    <xf numFmtId="176" fontId="3" fillId="24" borderId="10" xfId="41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" fillId="26" borderId="11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1" fillId="25" borderId="10" xfId="0" applyNumberFormat="1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>
      <alignment horizontal="center" vertical="center"/>
    </xf>
    <xf numFmtId="3" fontId="1" fillId="25" borderId="10" xfId="0" applyNumberFormat="1" applyFont="1" applyFill="1" applyBorder="1" applyAlignment="1" applyProtection="1">
      <alignment horizontal="left" vertical="center"/>
      <protection/>
    </xf>
    <xf numFmtId="3" fontId="43" fillId="25" borderId="10" xfId="0" applyNumberFormat="1" applyFont="1" applyFill="1" applyBorder="1" applyAlignment="1" applyProtection="1">
      <alignment vertical="center"/>
      <protection/>
    </xf>
    <xf numFmtId="0" fontId="1" fillId="25" borderId="10" xfId="0" applyFont="1" applyFill="1" applyBorder="1" applyAlignment="1">
      <alignment horizontal="left" vertical="center"/>
    </xf>
    <xf numFmtId="3" fontId="4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2" fillId="25" borderId="11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8" fillId="0" borderId="0" xfId="47" applyFont="1" applyFill="1">
      <alignment/>
      <protection/>
    </xf>
    <xf numFmtId="0" fontId="0" fillId="0" borderId="0" xfId="47" applyFill="1">
      <alignment/>
      <protection/>
    </xf>
    <xf numFmtId="0" fontId="45" fillId="0" borderId="0" xfId="47" applyFont="1" applyFill="1">
      <alignment/>
      <protection/>
    </xf>
    <xf numFmtId="0" fontId="9" fillId="0" borderId="0" xfId="47" applyNumberFormat="1" applyFont="1" applyFill="1" applyAlignment="1" applyProtection="1">
      <alignment vertical="center"/>
      <protection/>
    </xf>
    <xf numFmtId="0" fontId="10" fillId="0" borderId="0" xfId="47" applyNumberFormat="1" applyFont="1" applyFill="1" applyAlignment="1" applyProtection="1">
      <alignment horizontal="right" vertical="center"/>
      <protection/>
    </xf>
    <xf numFmtId="0" fontId="8" fillId="0" borderId="10" xfId="47" applyNumberFormat="1" applyFont="1" applyFill="1" applyBorder="1" applyAlignment="1" applyProtection="1">
      <alignment horizontal="center" vertical="center" wrapText="1"/>
      <protection/>
    </xf>
    <xf numFmtId="0" fontId="11" fillId="0" borderId="10" xfId="47" applyNumberFormat="1" applyFont="1" applyFill="1" applyBorder="1" applyAlignment="1" applyProtection="1">
      <alignment horizontal="center" vertical="center" wrapText="1"/>
      <protection/>
    </xf>
    <xf numFmtId="0" fontId="12" fillId="24" borderId="10" xfId="49" applyFont="1" applyFill="1" applyBorder="1" applyAlignment="1">
      <alignment horizontal="left" vertical="center"/>
      <protection/>
    </xf>
    <xf numFmtId="3" fontId="8" fillId="24" borderId="10" xfId="47" applyNumberFormat="1" applyFont="1" applyFill="1" applyBorder="1" applyAlignment="1" applyProtection="1">
      <alignment horizontal="right" vertical="center"/>
      <protection/>
    </xf>
    <xf numFmtId="0" fontId="12" fillId="25" borderId="10" xfId="49" applyFont="1" applyFill="1" applyBorder="1" applyAlignment="1">
      <alignment horizontal="left" vertical="center"/>
      <protection/>
    </xf>
    <xf numFmtId="3" fontId="8" fillId="0" borderId="10" xfId="47" applyNumberFormat="1" applyFont="1" applyFill="1" applyBorder="1" applyAlignment="1" applyProtection="1">
      <alignment horizontal="right" vertical="center"/>
      <protection/>
    </xf>
    <xf numFmtId="0" fontId="10" fillId="25" borderId="10" xfId="49" applyFont="1" applyFill="1" applyBorder="1" applyAlignment="1">
      <alignment horizontal="left" vertical="center"/>
      <protection/>
    </xf>
    <xf numFmtId="0" fontId="8" fillId="0" borderId="10" xfId="47" applyFont="1" applyFill="1" applyBorder="1">
      <alignment/>
      <protection/>
    </xf>
    <xf numFmtId="0" fontId="10" fillId="25" borderId="10" xfId="47" applyFont="1" applyFill="1" applyBorder="1" applyAlignment="1">
      <alignment horizontal="left" vertical="center"/>
      <protection/>
    </xf>
    <xf numFmtId="0" fontId="0" fillId="0" borderId="10" xfId="47" applyFill="1" applyBorder="1">
      <alignment/>
      <protection/>
    </xf>
    <xf numFmtId="3" fontId="46" fillId="24" borderId="10" xfId="47" applyNumberFormat="1" applyFont="1" applyFill="1" applyBorder="1" applyAlignment="1" applyProtection="1">
      <alignment horizontal="right" vertical="center"/>
      <protection/>
    </xf>
    <xf numFmtId="3" fontId="46" fillId="0" borderId="10" xfId="47" applyNumberFormat="1" applyFont="1" applyFill="1" applyBorder="1" applyAlignment="1" applyProtection="1">
      <alignment horizontal="right" vertical="center"/>
      <protection/>
    </xf>
    <xf numFmtId="0" fontId="46" fillId="0" borderId="10" xfId="47" applyFont="1" applyFill="1" applyBorder="1">
      <alignment/>
      <protection/>
    </xf>
    <xf numFmtId="0" fontId="45" fillId="0" borderId="10" xfId="47" applyFont="1" applyFill="1" applyBorder="1">
      <alignment/>
      <protection/>
    </xf>
    <xf numFmtId="0" fontId="10" fillId="25" borderId="10" xfId="0" applyFont="1" applyFill="1" applyBorder="1" applyAlignment="1">
      <alignment horizontal="left" vertical="center"/>
    </xf>
    <xf numFmtId="0" fontId="10" fillId="25" borderId="10" xfId="46" applyFont="1" applyFill="1" applyBorder="1" applyAlignment="1">
      <alignment horizontal="left" vertical="center" wrapText="1"/>
      <protection/>
    </xf>
    <xf numFmtId="0" fontId="10" fillId="25" borderId="10" xfId="48" applyFont="1" applyFill="1" applyBorder="1" applyAlignment="1">
      <alignment horizontal="left" vertical="center"/>
      <protection/>
    </xf>
    <xf numFmtId="0" fontId="11" fillId="0" borderId="10" xfId="47" applyNumberFormat="1" applyFont="1" applyFill="1" applyBorder="1" applyAlignment="1" applyProtection="1">
      <alignment horizontal="left" vertical="center" wrapText="1"/>
      <protection/>
    </xf>
    <xf numFmtId="0" fontId="47" fillId="0" borderId="0" xfId="47" applyNumberFormat="1" applyFont="1" applyFill="1" applyAlignment="1" applyProtection="1">
      <alignment horizontal="right" vertical="center"/>
      <protection/>
    </xf>
    <xf numFmtId="0" fontId="0" fillId="25" borderId="0" xfId="47" applyFont="1" applyFill="1">
      <alignment/>
      <protection/>
    </xf>
    <xf numFmtId="0" fontId="8" fillId="25" borderId="0" xfId="47" applyFont="1" applyFill="1">
      <alignment/>
      <protection/>
    </xf>
    <xf numFmtId="0" fontId="0" fillId="25" borderId="0" xfId="47" applyFill="1">
      <alignment/>
      <protection/>
    </xf>
    <xf numFmtId="0" fontId="45" fillId="25" borderId="0" xfId="47" applyFont="1" applyFill="1">
      <alignment/>
      <protection/>
    </xf>
    <xf numFmtId="0" fontId="3" fillId="25" borderId="0" xfId="0" applyFont="1" applyFill="1" applyAlignment="1">
      <alignment vertical="center"/>
    </xf>
    <xf numFmtId="0" fontId="10" fillId="25" borderId="0" xfId="47" applyNumberFormat="1" applyFont="1" applyFill="1" applyAlignment="1" applyProtection="1">
      <alignment horizontal="right" vertical="center"/>
      <protection/>
    </xf>
    <xf numFmtId="0" fontId="8" fillId="25" borderId="10" xfId="47" applyNumberFormat="1" applyFont="1" applyFill="1" applyBorder="1" applyAlignment="1" applyProtection="1">
      <alignment horizontal="centerContinuous" vertical="center" wrapText="1"/>
      <protection/>
    </xf>
    <xf numFmtId="0" fontId="11" fillId="25" borderId="10" xfId="47" applyNumberFormat="1" applyFont="1" applyFill="1" applyBorder="1" applyAlignment="1" applyProtection="1">
      <alignment horizontal="left" vertical="center"/>
      <protection/>
    </xf>
    <xf numFmtId="3" fontId="8" fillId="25" borderId="10" xfId="47" applyNumberFormat="1" applyFont="1" applyFill="1" applyBorder="1" applyAlignment="1" applyProtection="1">
      <alignment horizontal="right" vertical="center"/>
      <protection/>
    </xf>
    <xf numFmtId="0" fontId="8" fillId="25" borderId="10" xfId="47" applyFont="1" applyFill="1" applyBorder="1">
      <alignment/>
      <protection/>
    </xf>
    <xf numFmtId="0" fontId="0" fillId="25" borderId="10" xfId="47" applyFill="1" applyBorder="1">
      <alignment/>
      <protection/>
    </xf>
    <xf numFmtId="0" fontId="47" fillId="25" borderId="0" xfId="47" applyNumberFormat="1" applyFont="1" applyFill="1" applyAlignment="1" applyProtection="1">
      <alignment horizontal="right" vertical="center"/>
      <protection/>
    </xf>
    <xf numFmtId="0" fontId="46" fillId="25" borderId="10" xfId="47" applyNumberFormat="1" applyFont="1" applyFill="1" applyBorder="1" applyAlignment="1" applyProtection="1">
      <alignment horizontal="centerContinuous" vertical="center" wrapText="1"/>
      <protection/>
    </xf>
    <xf numFmtId="3" fontId="46" fillId="25" borderId="10" xfId="47" applyNumberFormat="1" applyFont="1" applyFill="1" applyBorder="1" applyAlignment="1" applyProtection="1">
      <alignment horizontal="right" vertical="center"/>
      <protection/>
    </xf>
    <xf numFmtId="0" fontId="46" fillId="25" borderId="10" xfId="47" applyFont="1" applyFill="1" applyBorder="1">
      <alignment/>
      <protection/>
    </xf>
    <xf numFmtId="0" fontId="45" fillId="25" borderId="10" xfId="47" applyFont="1" applyFill="1" applyBorder="1">
      <alignment/>
      <protection/>
    </xf>
    <xf numFmtId="0" fontId="0" fillId="0" borderId="0" xfId="47" applyFont="1" applyFill="1">
      <alignment/>
      <protection/>
    </xf>
    <xf numFmtId="0" fontId="8" fillId="0" borderId="0" xfId="47" applyFont="1" applyFill="1" applyAlignment="1">
      <alignment horizontal="left" vertical="center"/>
      <protection/>
    </xf>
    <xf numFmtId="0" fontId="8" fillId="25" borderId="0" xfId="47" applyFont="1" applyFill="1" applyAlignment="1">
      <alignment horizontal="left" vertical="center"/>
      <protection/>
    </xf>
    <xf numFmtId="0" fontId="0" fillId="25" borderId="0" xfId="47" applyFill="1" applyAlignment="1">
      <alignment horizontal="left" vertical="center"/>
      <protection/>
    </xf>
    <xf numFmtId="0" fontId="8" fillId="0" borderId="10" xfId="47" applyNumberFormat="1" applyFont="1" applyFill="1" applyBorder="1" applyAlignment="1" applyProtection="1">
      <alignment horizontal="centerContinuous" vertical="center" wrapText="1"/>
      <protection/>
    </xf>
    <xf numFmtId="3" fontId="8" fillId="24" borderId="10" xfId="47" applyNumberFormat="1" applyFont="1" applyFill="1" applyBorder="1" applyAlignment="1" applyProtection="1">
      <alignment horizontal="left" vertical="center"/>
      <protection/>
    </xf>
    <xf numFmtId="3" fontId="8" fillId="25" borderId="10" xfId="47" applyNumberFormat="1" applyFont="1" applyFill="1" applyBorder="1" applyAlignment="1" applyProtection="1">
      <alignment horizontal="left" vertical="center"/>
      <protection/>
    </xf>
    <xf numFmtId="0" fontId="8" fillId="0" borderId="10" xfId="47" applyFont="1" applyFill="1" applyBorder="1" applyAlignment="1">
      <alignment horizontal="left" vertical="center"/>
      <protection/>
    </xf>
    <xf numFmtId="0" fontId="8" fillId="25" borderId="10" xfId="47" applyFont="1" applyFill="1" applyBorder="1" applyAlignment="1">
      <alignment horizontal="left" vertical="center"/>
      <protection/>
    </xf>
    <xf numFmtId="0" fontId="0" fillId="25" borderId="10" xfId="47" applyFill="1" applyBorder="1" applyAlignment="1">
      <alignment horizontal="left" vertical="center"/>
      <protection/>
    </xf>
    <xf numFmtId="0" fontId="46" fillId="0" borderId="10" xfId="47" applyNumberFormat="1" applyFont="1" applyFill="1" applyBorder="1" applyAlignment="1" applyProtection="1">
      <alignment horizontal="center" vertical="center" wrapText="1"/>
      <protection/>
    </xf>
    <xf numFmtId="0" fontId="46" fillId="0" borderId="10" xfId="47" applyNumberFormat="1" applyFont="1" applyFill="1" applyBorder="1" applyAlignment="1" applyProtection="1">
      <alignment horizontal="centerContinuous" vertical="center" wrapText="1"/>
      <protection/>
    </xf>
    <xf numFmtId="3" fontId="46" fillId="24" borderId="10" xfId="47" applyNumberFormat="1" applyFont="1" applyFill="1" applyBorder="1" applyAlignment="1" applyProtection="1">
      <alignment horizontal="left" vertical="center"/>
      <protection/>
    </xf>
    <xf numFmtId="3" fontId="46" fillId="25" borderId="10" xfId="47" applyNumberFormat="1" applyFont="1" applyFill="1" applyBorder="1" applyAlignment="1" applyProtection="1">
      <alignment horizontal="left" vertical="center"/>
      <protection/>
    </xf>
    <xf numFmtId="0" fontId="46" fillId="0" borderId="10" xfId="47" applyFont="1" applyFill="1" applyBorder="1" applyAlignment="1">
      <alignment horizontal="left" vertical="center"/>
      <protection/>
    </xf>
    <xf numFmtId="0" fontId="46" fillId="25" borderId="10" xfId="47" applyFont="1" applyFill="1" applyBorder="1" applyAlignment="1">
      <alignment horizontal="left" vertical="center"/>
      <protection/>
    </xf>
    <xf numFmtId="0" fontId="45" fillId="25" borderId="10" xfId="47" applyFont="1" applyFill="1" applyBorder="1" applyAlignment="1">
      <alignment horizontal="left" vertical="center"/>
      <protection/>
    </xf>
    <xf numFmtId="0" fontId="5" fillId="25" borderId="0" xfId="0" applyFont="1" applyFill="1" applyAlignment="1">
      <alignment vertical="center"/>
    </xf>
    <xf numFmtId="0" fontId="0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176" fontId="1" fillId="25" borderId="10" xfId="0" applyNumberFormat="1" applyFont="1" applyFill="1" applyBorder="1" applyAlignment="1" applyProtection="1">
      <alignment vertical="center"/>
      <protection locked="0"/>
    </xf>
    <xf numFmtId="0" fontId="2" fillId="25" borderId="10" xfId="0" applyFont="1" applyFill="1" applyBorder="1" applyAlignment="1">
      <alignment horizontal="distributed" vertical="center"/>
    </xf>
    <xf numFmtId="0" fontId="0" fillId="25" borderId="13" xfId="0" applyFont="1" applyFill="1" applyBorder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 applyProtection="1">
      <alignment horizontal="left" vertical="center"/>
      <protection locked="0"/>
    </xf>
    <xf numFmtId="177" fontId="1" fillId="0" borderId="12" xfId="0" applyNumberFormat="1" applyFont="1" applyFill="1" applyBorder="1" applyAlignment="1" applyProtection="1">
      <alignment horizontal="left" vertical="center"/>
      <protection locked="0"/>
    </xf>
    <xf numFmtId="0" fontId="2" fillId="24" borderId="0" xfId="0" applyFont="1" applyFill="1" applyAlignment="1">
      <alignment vertical="center"/>
    </xf>
    <xf numFmtId="0" fontId="1" fillId="0" borderId="12" xfId="0" applyFont="1" applyBorder="1" applyAlignment="1">
      <alignment vertical="center"/>
    </xf>
    <xf numFmtId="0" fontId="48" fillId="25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1" fontId="2" fillId="24" borderId="10" xfId="0" applyNumberFormat="1" applyFont="1" applyFill="1" applyBorder="1" applyAlignment="1">
      <alignment horizontal="left" vertical="center"/>
    </xf>
    <xf numFmtId="1" fontId="1" fillId="24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1" fontId="2" fillId="24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vertical="center"/>
      <protection locked="0"/>
    </xf>
    <xf numFmtId="1" fontId="1" fillId="24" borderId="10" xfId="0" applyNumberFormat="1" applyFont="1" applyFill="1" applyBorder="1" applyAlignment="1" applyProtection="1">
      <alignment horizontal="left" vertical="center"/>
      <protection locked="0"/>
    </xf>
    <xf numFmtId="1" fontId="1" fillId="24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/>
    </xf>
    <xf numFmtId="1" fontId="43" fillId="25" borderId="10" xfId="0" applyNumberFormat="1" applyFont="1" applyFill="1" applyBorder="1" applyAlignment="1" applyProtection="1">
      <alignment vertical="center"/>
      <protection locked="0"/>
    </xf>
    <xf numFmtId="0" fontId="43" fillId="25" borderId="10" xfId="0" applyFont="1" applyFill="1" applyBorder="1" applyAlignment="1">
      <alignment vertical="center"/>
    </xf>
    <xf numFmtId="1" fontId="2" fillId="24" borderId="10" xfId="0" applyNumberFormat="1" applyFont="1" applyFill="1" applyBorder="1" applyAlignment="1">
      <alignment horizontal="distributed" vertical="center"/>
    </xf>
    <xf numFmtId="0" fontId="45" fillId="25" borderId="0" xfId="0" applyFont="1" applyFill="1" applyAlignment="1">
      <alignment vertical="center"/>
    </xf>
    <xf numFmtId="0" fontId="0" fillId="25" borderId="0" xfId="0" applyFont="1" applyFill="1" applyAlignment="1">
      <alignment horizontal="right" vertical="center"/>
    </xf>
    <xf numFmtId="176" fontId="1" fillId="25" borderId="10" xfId="0" applyNumberFormat="1" applyFont="1" applyFill="1" applyBorder="1" applyAlignment="1" applyProtection="1">
      <alignment horizontal="left" vertical="center"/>
      <protection locked="0"/>
    </xf>
    <xf numFmtId="177" fontId="1" fillId="25" borderId="10" xfId="0" applyNumberFormat="1" applyFont="1" applyFill="1" applyBorder="1" applyAlignment="1" applyProtection="1">
      <alignment horizontal="left" vertical="center"/>
      <protection locked="0"/>
    </xf>
    <xf numFmtId="0" fontId="2" fillId="25" borderId="10" xfId="0" applyFont="1" applyFill="1" applyBorder="1" applyAlignment="1">
      <alignment vertical="center"/>
    </xf>
    <xf numFmtId="1" fontId="1" fillId="25" borderId="10" xfId="0" applyNumberFormat="1" applyFont="1" applyFill="1" applyBorder="1" applyAlignment="1" applyProtection="1">
      <alignment vertical="center"/>
      <protection locked="0"/>
    </xf>
    <xf numFmtId="0" fontId="1" fillId="25" borderId="10" xfId="0" applyNumberFormat="1" applyFont="1" applyFill="1" applyBorder="1" applyAlignment="1" applyProtection="1">
      <alignment vertical="center"/>
      <protection locked="0"/>
    </xf>
    <xf numFmtId="0" fontId="1" fillId="24" borderId="10" xfId="0" applyNumberFormat="1" applyFont="1" applyFill="1" applyBorder="1" applyAlignment="1" applyProtection="1">
      <alignment vertical="center"/>
      <protection locked="0"/>
    </xf>
    <xf numFmtId="0" fontId="44" fillId="24" borderId="10" xfId="0" applyFont="1" applyFill="1" applyBorder="1" applyAlignment="1">
      <alignment vertical="center"/>
    </xf>
    <xf numFmtId="0" fontId="44" fillId="25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4" fillId="25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/>
    </xf>
    <xf numFmtId="0" fontId="8" fillId="0" borderId="12" xfId="47" applyNumberFormat="1" applyFont="1" applyFill="1" applyBorder="1" applyAlignment="1" applyProtection="1">
      <alignment horizontal="center" vertical="center" wrapText="1"/>
      <protection/>
    </xf>
    <xf numFmtId="0" fontId="8" fillId="0" borderId="15" xfId="47" applyNumberFormat="1" applyFont="1" applyFill="1" applyBorder="1" applyAlignment="1" applyProtection="1">
      <alignment horizontal="center" vertical="center" wrapText="1"/>
      <protection/>
    </xf>
    <xf numFmtId="0" fontId="8" fillId="0" borderId="16" xfId="47" applyNumberFormat="1" applyFont="1" applyFill="1" applyBorder="1" applyAlignment="1" applyProtection="1">
      <alignment horizontal="center" vertical="center" wrapText="1"/>
      <protection/>
    </xf>
    <xf numFmtId="0" fontId="8" fillId="0" borderId="17" xfId="47" applyNumberFormat="1" applyFont="1" applyFill="1" applyBorder="1" applyAlignment="1" applyProtection="1">
      <alignment horizontal="center" vertical="center"/>
      <protection/>
    </xf>
    <xf numFmtId="0" fontId="8" fillId="0" borderId="18" xfId="47" applyNumberFormat="1" applyFont="1" applyFill="1" applyBorder="1" applyAlignment="1" applyProtection="1">
      <alignment horizontal="center" vertical="center"/>
      <protection/>
    </xf>
    <xf numFmtId="0" fontId="8" fillId="0" borderId="11" xfId="47" applyNumberFormat="1" applyFont="1" applyFill="1" applyBorder="1" applyAlignment="1" applyProtection="1">
      <alignment horizontal="center" vertical="center"/>
      <protection/>
    </xf>
    <xf numFmtId="0" fontId="8" fillId="0" borderId="17" xfId="47" applyNumberFormat="1" applyFont="1" applyFill="1" applyBorder="1" applyAlignment="1" applyProtection="1">
      <alignment horizontal="center" vertical="center" wrapText="1"/>
      <protection/>
    </xf>
    <xf numFmtId="0" fontId="8" fillId="0" borderId="11" xfId="47" applyNumberFormat="1" applyFont="1" applyFill="1" applyBorder="1" applyAlignment="1" applyProtection="1">
      <alignment horizontal="center" vertical="center" wrapText="1"/>
      <protection/>
    </xf>
    <xf numFmtId="0" fontId="8" fillId="25" borderId="17" xfId="47" applyNumberFormat="1" applyFont="1" applyFill="1" applyBorder="1" applyAlignment="1" applyProtection="1">
      <alignment horizontal="center" vertical="center"/>
      <protection/>
    </xf>
    <xf numFmtId="0" fontId="8" fillId="25" borderId="18" xfId="47" applyNumberFormat="1" applyFont="1" applyFill="1" applyBorder="1" applyAlignment="1" applyProtection="1">
      <alignment horizontal="center" vertical="center"/>
      <protection/>
    </xf>
    <xf numFmtId="0" fontId="8" fillId="25" borderId="11" xfId="47" applyNumberFormat="1" applyFont="1" applyFill="1" applyBorder="1" applyAlignment="1" applyProtection="1">
      <alignment horizontal="center" vertical="center"/>
      <protection/>
    </xf>
    <xf numFmtId="0" fontId="8" fillId="25" borderId="17" xfId="47" applyNumberFormat="1" applyFont="1" applyFill="1" applyBorder="1" applyAlignment="1" applyProtection="1">
      <alignment horizontal="center" vertical="center" wrapText="1"/>
      <protection/>
    </xf>
    <xf numFmtId="0" fontId="8" fillId="25" borderId="11" xfId="47" applyNumberFormat="1" applyFont="1" applyFill="1" applyBorder="1" applyAlignment="1" applyProtection="1">
      <alignment horizontal="center" vertical="center" wrapText="1"/>
      <protection/>
    </xf>
    <xf numFmtId="0" fontId="10" fillId="25" borderId="10" xfId="47" applyNumberFormat="1" applyFont="1" applyFill="1" applyBorder="1" applyAlignment="1" applyProtection="1">
      <alignment horizontal="center" vertical="center" wrapText="1"/>
      <protection/>
    </xf>
    <xf numFmtId="0" fontId="10" fillId="25" borderId="17" xfId="47" applyNumberFormat="1" applyFont="1" applyFill="1" applyBorder="1" applyAlignment="1" applyProtection="1">
      <alignment horizontal="center" vertical="center" wrapText="1"/>
      <protection/>
    </xf>
    <xf numFmtId="0" fontId="10" fillId="25" borderId="11" xfId="47" applyNumberFormat="1" applyFont="1" applyFill="1" applyBorder="1" applyAlignment="1" applyProtection="1">
      <alignment horizontal="center" vertical="center" wrapText="1"/>
      <protection/>
    </xf>
    <xf numFmtId="0" fontId="10" fillId="25" borderId="12" xfId="47" applyNumberFormat="1" applyFont="1" applyFill="1" applyBorder="1" applyAlignment="1" applyProtection="1">
      <alignment horizontal="center" vertical="center" wrapText="1"/>
      <protection/>
    </xf>
    <xf numFmtId="0" fontId="11" fillId="0" borderId="17" xfId="47" applyNumberFormat="1" applyFont="1" applyFill="1" applyBorder="1" applyAlignment="1" applyProtection="1">
      <alignment horizontal="center" vertical="center" wrapText="1"/>
      <protection/>
    </xf>
    <xf numFmtId="0" fontId="11" fillId="0" borderId="11" xfId="47" applyNumberFormat="1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center" vertical="center" wrapText="1"/>
      <protection/>
    </xf>
    <xf numFmtId="0" fontId="4" fillId="0" borderId="0" xfId="47" applyNumberFormat="1" applyFont="1" applyFill="1" applyAlignment="1" applyProtection="1">
      <alignment horizontal="center" vertical="center"/>
      <protection/>
    </xf>
    <xf numFmtId="0" fontId="4" fillId="0" borderId="13" xfId="47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33" xfId="46"/>
    <cellStyle name="常规 4" xfId="47"/>
    <cellStyle name="常规 4_（市本级）" xfId="48"/>
    <cellStyle name="常规 4_表六 (1)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00390625" defaultRowHeight="14.25"/>
  <sheetData>
    <row r="1" spans="1:2" ht="14.25">
      <c r="A1" t="s">
        <v>0</v>
      </c>
      <c r="B1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51"/>
  <sheetViews>
    <sheetView showGridLines="0" showZeros="0" workbookViewId="0" topLeftCell="A1">
      <pane xSplit="1" ySplit="7" topLeftCell="B83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5.75390625" defaultRowHeight="14.25"/>
  <cols>
    <col min="1" max="1" width="12.00390625" style="81" customWidth="1"/>
    <col min="2" max="2" width="7.50390625" style="81" customWidth="1"/>
    <col min="3" max="5" width="5.625" style="81" customWidth="1"/>
    <col min="6" max="6" width="5.75390625" style="81" customWidth="1"/>
    <col min="7" max="9" width="5.625" style="81" customWidth="1"/>
    <col min="10" max="10" width="6.75390625" style="81" customWidth="1"/>
    <col min="11" max="11" width="7.125" style="81" customWidth="1"/>
    <col min="12" max="13" width="5.375" style="81" customWidth="1"/>
    <col min="14" max="14" width="6.375" style="81" customWidth="1"/>
    <col min="15" max="15" width="5.375" style="81" customWidth="1"/>
    <col min="16" max="16" width="5.375" style="82" customWidth="1"/>
    <col min="17" max="25" width="5.375" style="81" customWidth="1"/>
    <col min="26" max="16384" width="5.75390625" style="81" customWidth="1"/>
  </cols>
  <sheetData>
    <row r="1" ht="14.25">
      <c r="A1" s="83" t="s">
        <v>1349</v>
      </c>
    </row>
    <row r="2" spans="1:26" ht="33.75" customHeight="1">
      <c r="A2" s="168" t="s">
        <v>1181</v>
      </c>
      <c r="B2" s="168" t="s">
        <v>1182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25" ht="16.5" customHeight="1">
      <c r="A3" s="84"/>
      <c r="B3" s="84" t="s">
        <v>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90"/>
      <c r="Q3" s="84"/>
      <c r="R3" s="84"/>
      <c r="S3" s="84"/>
      <c r="T3" s="84"/>
      <c r="U3" s="84"/>
      <c r="V3" s="84"/>
      <c r="W3" s="84"/>
      <c r="X3" s="84"/>
      <c r="Y3" s="84" t="s">
        <v>20</v>
      </c>
    </row>
    <row r="4" spans="1:25" ht="31.5" customHeight="1">
      <c r="A4" s="184" t="s">
        <v>1183</v>
      </c>
      <c r="B4" s="85" t="s">
        <v>1350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1"/>
      <c r="Q4" s="85"/>
      <c r="R4" s="85"/>
      <c r="S4" s="85"/>
      <c r="T4" s="85"/>
      <c r="U4" s="85"/>
      <c r="V4" s="85"/>
      <c r="W4" s="85"/>
      <c r="X4" s="85"/>
      <c r="Y4" s="85"/>
    </row>
    <row r="5" spans="1:25" ht="16.5" customHeight="1">
      <c r="A5" s="185"/>
      <c r="B5" s="187" t="s">
        <v>1351</v>
      </c>
      <c r="C5" s="189" t="s">
        <v>1352</v>
      </c>
      <c r="D5" s="189" t="s">
        <v>1353</v>
      </c>
      <c r="E5" s="189" t="s">
        <v>1354</v>
      </c>
      <c r="F5" s="189" t="s">
        <v>1355</v>
      </c>
      <c r="G5" s="189" t="s">
        <v>1356</v>
      </c>
      <c r="H5" s="189" t="s">
        <v>1357</v>
      </c>
      <c r="I5" s="189" t="s">
        <v>1358</v>
      </c>
      <c r="J5" s="189" t="s">
        <v>1359</v>
      </c>
      <c r="K5" s="189" t="s">
        <v>1360</v>
      </c>
      <c r="L5" s="189" t="s">
        <v>1361</v>
      </c>
      <c r="M5" s="189" t="s">
        <v>1362</v>
      </c>
      <c r="N5" s="189" t="s">
        <v>1363</v>
      </c>
      <c r="O5" s="189" t="s">
        <v>1364</v>
      </c>
      <c r="P5" s="189" t="s">
        <v>1365</v>
      </c>
      <c r="Q5" s="189" t="s">
        <v>1366</v>
      </c>
      <c r="R5" s="189" t="s">
        <v>1367</v>
      </c>
      <c r="S5" s="189" t="s">
        <v>1368</v>
      </c>
      <c r="T5" s="190" t="s">
        <v>1369</v>
      </c>
      <c r="U5" s="190" t="s">
        <v>1370</v>
      </c>
      <c r="V5" s="192" t="s">
        <v>1371</v>
      </c>
      <c r="W5" s="189" t="s">
        <v>1372</v>
      </c>
      <c r="X5" s="189" t="s">
        <v>1373</v>
      </c>
      <c r="Y5" s="189" t="s">
        <v>1374</v>
      </c>
    </row>
    <row r="6" spans="1:25" s="79" customFormat="1" ht="72.75" customHeight="1">
      <c r="A6" s="186"/>
      <c r="B6" s="188"/>
      <c r="C6" s="189"/>
      <c r="D6" s="189" t="s">
        <v>1375</v>
      </c>
      <c r="E6" s="189" t="s">
        <v>1376</v>
      </c>
      <c r="F6" s="189"/>
      <c r="G6" s="189" t="s">
        <v>1377</v>
      </c>
      <c r="H6" s="189" t="s">
        <v>1378</v>
      </c>
      <c r="I6" s="189" t="s">
        <v>1379</v>
      </c>
      <c r="J6" s="189" t="s">
        <v>1380</v>
      </c>
      <c r="K6" s="189" t="s">
        <v>1381</v>
      </c>
      <c r="L6" s="189" t="s">
        <v>1382</v>
      </c>
      <c r="M6" s="189" t="s">
        <v>1383</v>
      </c>
      <c r="N6" s="189" t="s">
        <v>1384</v>
      </c>
      <c r="O6" s="189" t="s">
        <v>1385</v>
      </c>
      <c r="P6" s="189" t="s">
        <v>1386</v>
      </c>
      <c r="Q6" s="189" t="s">
        <v>1387</v>
      </c>
      <c r="R6" s="189" t="s">
        <v>1388</v>
      </c>
      <c r="S6" s="189" t="s">
        <v>1389</v>
      </c>
      <c r="T6" s="191"/>
      <c r="U6" s="191"/>
      <c r="V6" s="192" t="s">
        <v>1390</v>
      </c>
      <c r="W6" s="189"/>
      <c r="X6" s="189" t="s">
        <v>1391</v>
      </c>
      <c r="Y6" s="189" t="s">
        <v>1392</v>
      </c>
    </row>
    <row r="7" spans="1:25" s="80" customFormat="1" ht="18.75" customHeight="1">
      <c r="A7" s="86" t="s">
        <v>1213</v>
      </c>
      <c r="B7" s="63">
        <f>'表二'!C1314</f>
        <v>139497</v>
      </c>
      <c r="C7" s="63">
        <f>'表二'!C5</f>
        <v>11198</v>
      </c>
      <c r="D7" s="63">
        <f>'表二'!C258</f>
        <v>0</v>
      </c>
      <c r="E7" s="63">
        <f>'表二'!C261</f>
        <v>0</v>
      </c>
      <c r="F7" s="63">
        <f>'表二'!C273</f>
        <v>6222</v>
      </c>
      <c r="G7" s="63">
        <f>'表二'!C392</f>
        <v>31657</v>
      </c>
      <c r="H7" s="63">
        <f>'表二'!C446</f>
        <v>3138</v>
      </c>
      <c r="I7" s="63">
        <f>'表二'!C502</f>
        <v>1697</v>
      </c>
      <c r="J7" s="63">
        <f>'表二'!C551</f>
        <v>17413</v>
      </c>
      <c r="K7" s="63">
        <f>'表二'!C667</f>
        <v>16687</v>
      </c>
      <c r="L7" s="63">
        <f>'表二'!C738</f>
        <v>2795</v>
      </c>
      <c r="M7" s="63">
        <f>'表二'!C811</f>
        <v>7877</v>
      </c>
      <c r="N7" s="63">
        <f>'表二'!C831</f>
        <v>12450</v>
      </c>
      <c r="O7" s="63">
        <f>'表二'!C961</f>
        <v>4793</v>
      </c>
      <c r="P7" s="70">
        <f>'表二'!C1025</f>
        <v>1245</v>
      </c>
      <c r="Q7" s="63">
        <f>'表二'!C1099</f>
        <v>1291</v>
      </c>
      <c r="R7" s="63">
        <f>'表二'!C1126</f>
        <v>3368</v>
      </c>
      <c r="S7" s="63">
        <f>'表二'!C1141</f>
        <v>0</v>
      </c>
      <c r="T7" s="63">
        <f>'表二'!C1151</f>
        <v>794</v>
      </c>
      <c r="U7" s="63">
        <f>'表二'!C1229</f>
        <v>8211</v>
      </c>
      <c r="V7" s="63">
        <f>'表二'!C1247</f>
        <v>476</v>
      </c>
      <c r="W7" s="63">
        <f>'表二'!C1301</f>
        <v>4800</v>
      </c>
      <c r="X7" s="63">
        <f>'表二'!C1307</f>
        <v>0</v>
      </c>
      <c r="Y7" s="63">
        <f>'表二'!C1300+'表二'!C1309</f>
        <v>3385</v>
      </c>
    </row>
    <row r="8" spans="1:25" s="80" customFormat="1" ht="18.75" customHeight="1">
      <c r="A8" s="86" t="s">
        <v>1214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92"/>
      <c r="Q8" s="87"/>
      <c r="R8" s="87"/>
      <c r="S8" s="87"/>
      <c r="T8" s="87"/>
      <c r="U8" s="87"/>
      <c r="V8" s="87"/>
      <c r="W8" s="87"/>
      <c r="X8" s="87"/>
      <c r="Y8" s="87"/>
    </row>
    <row r="9" spans="1:25" s="80" customFormat="1" ht="18.75" customHeight="1">
      <c r="A9" s="66" t="s">
        <v>1215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92"/>
      <c r="Q9" s="87"/>
      <c r="R9" s="87"/>
      <c r="S9" s="87"/>
      <c r="T9" s="87"/>
      <c r="U9" s="87"/>
      <c r="V9" s="87"/>
      <c r="W9" s="87"/>
      <c r="X9" s="87"/>
      <c r="Y9" s="87"/>
    </row>
    <row r="10" spans="1:25" s="80" customFormat="1" ht="18.75" customHeight="1">
      <c r="A10" s="66" t="s">
        <v>1216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93"/>
      <c r="Q10" s="88"/>
      <c r="R10" s="88"/>
      <c r="S10" s="88"/>
      <c r="T10" s="88"/>
      <c r="U10" s="88"/>
      <c r="V10" s="88"/>
      <c r="W10" s="88"/>
      <c r="X10" s="88"/>
      <c r="Y10" s="88"/>
    </row>
    <row r="11" spans="1:25" s="80" customFormat="1" ht="18.75" customHeight="1">
      <c r="A11" s="68" t="s">
        <v>1217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3"/>
      <c r="Q11" s="88"/>
      <c r="R11" s="88"/>
      <c r="S11" s="88"/>
      <c r="T11" s="88"/>
      <c r="U11" s="88"/>
      <c r="V11" s="88"/>
      <c r="W11" s="88"/>
      <c r="X11" s="88"/>
      <c r="Y11" s="88"/>
    </row>
    <row r="12" spans="1:25" s="80" customFormat="1" ht="18.75" customHeight="1">
      <c r="A12" s="68" t="s">
        <v>1218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93"/>
      <c r="Q12" s="88"/>
      <c r="R12" s="88"/>
      <c r="S12" s="88"/>
      <c r="T12" s="88"/>
      <c r="U12" s="88"/>
      <c r="V12" s="88"/>
      <c r="W12" s="88"/>
      <c r="X12" s="88"/>
      <c r="Y12" s="88"/>
    </row>
    <row r="13" spans="1:25" s="80" customFormat="1" ht="18.75" customHeight="1">
      <c r="A13" s="68" t="s">
        <v>1219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93"/>
      <c r="Q13" s="88"/>
      <c r="R13" s="88"/>
      <c r="S13" s="88"/>
      <c r="T13" s="88"/>
      <c r="U13" s="88"/>
      <c r="V13" s="88"/>
      <c r="W13" s="88"/>
      <c r="X13" s="88"/>
      <c r="Y13" s="88"/>
    </row>
    <row r="14" spans="1:25" s="80" customFormat="1" ht="18.75" customHeight="1">
      <c r="A14" s="68" t="s">
        <v>1220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93"/>
      <c r="Q14" s="88"/>
      <c r="R14" s="88"/>
      <c r="S14" s="88"/>
      <c r="T14" s="88"/>
      <c r="U14" s="88"/>
      <c r="V14" s="88"/>
      <c r="W14" s="88"/>
      <c r="X14" s="88"/>
      <c r="Y14" s="88"/>
    </row>
    <row r="15" spans="1:25" s="80" customFormat="1" ht="18.75" customHeight="1">
      <c r="A15" s="68" t="s">
        <v>1221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93"/>
      <c r="Q15" s="88"/>
      <c r="R15" s="88"/>
      <c r="S15" s="88"/>
      <c r="T15" s="88"/>
      <c r="U15" s="88"/>
      <c r="V15" s="88"/>
      <c r="W15" s="88"/>
      <c r="X15" s="88"/>
      <c r="Y15" s="88"/>
    </row>
    <row r="16" spans="1:25" s="80" customFormat="1" ht="18.75" customHeight="1">
      <c r="A16" s="68" t="s">
        <v>1222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93"/>
      <c r="Q16" s="88"/>
      <c r="R16" s="88"/>
      <c r="S16" s="88"/>
      <c r="T16" s="88"/>
      <c r="U16" s="88"/>
      <c r="V16" s="88"/>
      <c r="W16" s="88"/>
      <c r="X16" s="88"/>
      <c r="Y16" s="88"/>
    </row>
    <row r="17" spans="1:25" s="80" customFormat="1" ht="18.75" customHeight="1">
      <c r="A17" s="68" t="s">
        <v>1223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93"/>
      <c r="Q17" s="88"/>
      <c r="R17" s="88"/>
      <c r="S17" s="88"/>
      <c r="T17" s="88"/>
      <c r="U17" s="88"/>
      <c r="V17" s="88"/>
      <c r="W17" s="88"/>
      <c r="X17" s="88"/>
      <c r="Y17" s="88"/>
    </row>
    <row r="18" spans="1:25" s="80" customFormat="1" ht="18.75" customHeight="1">
      <c r="A18" s="68" t="s">
        <v>1224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93"/>
      <c r="Q18" s="88"/>
      <c r="R18" s="88"/>
      <c r="S18" s="88"/>
      <c r="T18" s="88"/>
      <c r="U18" s="88"/>
      <c r="V18" s="88"/>
      <c r="W18" s="88"/>
      <c r="X18" s="88"/>
      <c r="Y18" s="88"/>
    </row>
    <row r="19" spans="1:25" s="80" customFormat="1" ht="18.75" customHeight="1">
      <c r="A19" s="68" t="s">
        <v>1225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93"/>
      <c r="Q19" s="88"/>
      <c r="R19" s="88"/>
      <c r="S19" s="88"/>
      <c r="T19" s="88"/>
      <c r="U19" s="88"/>
      <c r="V19" s="88"/>
      <c r="W19" s="88"/>
      <c r="X19" s="88"/>
      <c r="Y19" s="88"/>
    </row>
    <row r="20" spans="1:25" s="80" customFormat="1" ht="18.75" customHeight="1">
      <c r="A20" s="68" t="s">
        <v>1226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93"/>
      <c r="Q20" s="88"/>
      <c r="R20" s="88"/>
      <c r="S20" s="88"/>
      <c r="T20" s="88"/>
      <c r="U20" s="88"/>
      <c r="V20" s="88"/>
      <c r="W20" s="88"/>
      <c r="X20" s="88"/>
      <c r="Y20" s="88"/>
    </row>
    <row r="21" spans="1:25" s="80" customFormat="1" ht="18.75" customHeight="1">
      <c r="A21" s="68" t="s">
        <v>1227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93"/>
      <c r="Q21" s="88"/>
      <c r="R21" s="88"/>
      <c r="S21" s="88"/>
      <c r="T21" s="88"/>
      <c r="U21" s="88"/>
      <c r="V21" s="88"/>
      <c r="W21" s="88"/>
      <c r="X21" s="88"/>
      <c r="Y21" s="88"/>
    </row>
    <row r="22" spans="1:25" s="80" customFormat="1" ht="18.75" customHeight="1">
      <c r="A22" s="68" t="s">
        <v>1228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93"/>
      <c r="Q22" s="88"/>
      <c r="R22" s="88"/>
      <c r="S22" s="88"/>
      <c r="T22" s="88"/>
      <c r="U22" s="88"/>
      <c r="V22" s="88"/>
      <c r="W22" s="88"/>
      <c r="X22" s="88"/>
      <c r="Y22" s="88"/>
    </row>
    <row r="23" spans="1:25" s="80" customFormat="1" ht="18.75" customHeight="1">
      <c r="A23" s="86" t="s">
        <v>1229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92"/>
      <c r="Q23" s="87"/>
      <c r="R23" s="87"/>
      <c r="S23" s="87"/>
      <c r="T23" s="87"/>
      <c r="U23" s="87"/>
      <c r="V23" s="87"/>
      <c r="W23" s="87"/>
      <c r="X23" s="87"/>
      <c r="Y23" s="87"/>
    </row>
    <row r="24" spans="1:25" s="80" customFormat="1" ht="18.75" customHeight="1">
      <c r="A24" s="68" t="s">
        <v>1230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93"/>
      <c r="Q24" s="88"/>
      <c r="R24" s="88"/>
      <c r="S24" s="88"/>
      <c r="T24" s="88"/>
      <c r="U24" s="88"/>
      <c r="V24" s="88"/>
      <c r="W24" s="88"/>
      <c r="X24" s="88"/>
      <c r="Y24" s="88"/>
    </row>
    <row r="25" spans="1:25" s="80" customFormat="1" ht="18.75" customHeight="1">
      <c r="A25" s="68" t="s">
        <v>1216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93"/>
      <c r="Q25" s="88"/>
      <c r="R25" s="88"/>
      <c r="S25" s="88"/>
      <c r="T25" s="88"/>
      <c r="U25" s="88"/>
      <c r="V25" s="88"/>
      <c r="W25" s="88"/>
      <c r="X25" s="88"/>
      <c r="Y25" s="88"/>
    </row>
    <row r="26" spans="1:25" s="80" customFormat="1" ht="18.75" customHeight="1">
      <c r="A26" s="68" t="s">
        <v>1231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93"/>
      <c r="Q26" s="88"/>
      <c r="R26" s="88"/>
      <c r="S26" s="88"/>
      <c r="T26" s="88"/>
      <c r="U26" s="88"/>
      <c r="V26" s="88"/>
      <c r="W26" s="88"/>
      <c r="X26" s="88"/>
      <c r="Y26" s="88"/>
    </row>
    <row r="27" spans="1:25" s="80" customFormat="1" ht="18.75" customHeight="1">
      <c r="A27" s="68" t="s">
        <v>1232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93"/>
      <c r="Q27" s="88"/>
      <c r="R27" s="88"/>
      <c r="S27" s="88"/>
      <c r="T27" s="88"/>
      <c r="U27" s="88"/>
      <c r="V27" s="88"/>
      <c r="W27" s="88"/>
      <c r="X27" s="88"/>
      <c r="Y27" s="88"/>
    </row>
    <row r="28" spans="1:25" s="80" customFormat="1" ht="18.75" customHeight="1">
      <c r="A28" s="68" t="s">
        <v>1233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93"/>
      <c r="Q28" s="88"/>
      <c r="R28" s="88"/>
      <c r="S28" s="88"/>
      <c r="T28" s="88"/>
      <c r="U28" s="88"/>
      <c r="V28" s="88"/>
      <c r="W28" s="88"/>
      <c r="X28" s="88"/>
      <c r="Y28" s="88"/>
    </row>
    <row r="29" spans="1:25" s="80" customFormat="1" ht="18.75" customHeight="1">
      <c r="A29" s="68" t="s">
        <v>1234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93"/>
      <c r="Q29" s="88"/>
      <c r="R29" s="88"/>
      <c r="S29" s="88"/>
      <c r="T29" s="88"/>
      <c r="U29" s="88"/>
      <c r="V29" s="88"/>
      <c r="W29" s="88"/>
      <c r="X29" s="88"/>
      <c r="Y29" s="88"/>
    </row>
    <row r="30" spans="1:25" ht="18.75" customHeight="1">
      <c r="A30" s="68" t="s">
        <v>1235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94"/>
      <c r="Q30" s="89"/>
      <c r="R30" s="89"/>
      <c r="S30" s="89"/>
      <c r="T30" s="89"/>
      <c r="U30" s="89"/>
      <c r="V30" s="89"/>
      <c r="W30" s="89"/>
      <c r="X30" s="89"/>
      <c r="Y30" s="89"/>
    </row>
    <row r="31" spans="1:25" ht="18.75" customHeight="1">
      <c r="A31" s="86" t="s">
        <v>1236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92"/>
      <c r="Q31" s="87"/>
      <c r="R31" s="87"/>
      <c r="S31" s="87"/>
      <c r="T31" s="87"/>
      <c r="U31" s="87"/>
      <c r="V31" s="87"/>
      <c r="W31" s="87"/>
      <c r="X31" s="87"/>
      <c r="Y31" s="87"/>
    </row>
    <row r="32" spans="1:25" ht="18.75" customHeight="1">
      <c r="A32" s="68" t="s">
        <v>1237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4"/>
      <c r="Q32" s="89"/>
      <c r="R32" s="89"/>
      <c r="S32" s="89"/>
      <c r="T32" s="89"/>
      <c r="U32" s="89"/>
      <c r="V32" s="89"/>
      <c r="W32" s="89"/>
      <c r="X32" s="89"/>
      <c r="Y32" s="89"/>
    </row>
    <row r="33" spans="1:25" ht="18.75" customHeight="1">
      <c r="A33" s="68" t="s">
        <v>1216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4"/>
      <c r="Q33" s="89"/>
      <c r="R33" s="89"/>
      <c r="S33" s="89"/>
      <c r="T33" s="89"/>
      <c r="U33" s="89"/>
      <c r="V33" s="89"/>
      <c r="W33" s="89"/>
      <c r="X33" s="89"/>
      <c r="Y33" s="89"/>
    </row>
    <row r="34" spans="1:25" ht="18.75" customHeight="1">
      <c r="A34" s="68" t="s">
        <v>1238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4"/>
      <c r="Q34" s="89"/>
      <c r="R34" s="89"/>
      <c r="S34" s="89"/>
      <c r="T34" s="89"/>
      <c r="U34" s="89"/>
      <c r="V34" s="89"/>
      <c r="W34" s="89"/>
      <c r="X34" s="89"/>
      <c r="Y34" s="89"/>
    </row>
    <row r="35" spans="1:25" ht="18.75" customHeight="1">
      <c r="A35" s="68" t="s">
        <v>1239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4"/>
      <c r="Q35" s="89"/>
      <c r="R35" s="89"/>
      <c r="S35" s="89"/>
      <c r="T35" s="89"/>
      <c r="U35" s="89"/>
      <c r="V35" s="89"/>
      <c r="W35" s="89"/>
      <c r="X35" s="89"/>
      <c r="Y35" s="89"/>
    </row>
    <row r="36" spans="1:25" ht="18.75" customHeight="1">
      <c r="A36" s="68" t="s">
        <v>1240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4"/>
      <c r="Q36" s="89"/>
      <c r="R36" s="89"/>
      <c r="S36" s="89"/>
      <c r="T36" s="89"/>
      <c r="U36" s="89"/>
      <c r="V36" s="89"/>
      <c r="W36" s="89"/>
      <c r="X36" s="89"/>
      <c r="Y36" s="89"/>
    </row>
    <row r="37" spans="1:25" ht="18.75" customHeight="1">
      <c r="A37" s="68" t="s">
        <v>1241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4"/>
      <c r="Q37" s="89"/>
      <c r="R37" s="89"/>
      <c r="S37" s="89"/>
      <c r="T37" s="89"/>
      <c r="U37" s="89"/>
      <c r="V37" s="89"/>
      <c r="W37" s="89"/>
      <c r="X37" s="89"/>
      <c r="Y37" s="89"/>
    </row>
    <row r="38" spans="1:25" ht="18.75" customHeight="1">
      <c r="A38" s="68" t="s">
        <v>1242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4"/>
      <c r="Q38" s="89"/>
      <c r="R38" s="89"/>
      <c r="S38" s="89"/>
      <c r="T38" s="89"/>
      <c r="U38" s="89"/>
      <c r="V38" s="89"/>
      <c r="W38" s="89"/>
      <c r="X38" s="89"/>
      <c r="Y38" s="89"/>
    </row>
    <row r="39" spans="1:25" ht="18.75" customHeight="1">
      <c r="A39" s="68" t="s">
        <v>1243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4"/>
      <c r="Q39" s="89"/>
      <c r="R39" s="89"/>
      <c r="S39" s="89"/>
      <c r="T39" s="89"/>
      <c r="U39" s="89"/>
      <c r="V39" s="89"/>
      <c r="W39" s="89"/>
      <c r="X39" s="89"/>
      <c r="Y39" s="89"/>
    </row>
    <row r="40" spans="1:25" ht="18.75" customHeight="1">
      <c r="A40" s="86" t="s">
        <v>1244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92"/>
      <c r="Q40" s="87"/>
      <c r="R40" s="87"/>
      <c r="S40" s="87"/>
      <c r="T40" s="87"/>
      <c r="U40" s="87"/>
      <c r="V40" s="87"/>
      <c r="W40" s="87"/>
      <c r="X40" s="87"/>
      <c r="Y40" s="87"/>
    </row>
    <row r="41" spans="1:25" ht="18.75" customHeight="1">
      <c r="A41" s="66" t="s">
        <v>1245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4"/>
      <c r="Q41" s="89"/>
      <c r="R41" s="89"/>
      <c r="S41" s="89"/>
      <c r="T41" s="89"/>
      <c r="U41" s="89"/>
      <c r="V41" s="89"/>
      <c r="W41" s="89"/>
      <c r="X41" s="89"/>
      <c r="Y41" s="89"/>
    </row>
    <row r="42" spans="1:25" ht="18.75" customHeight="1">
      <c r="A42" s="68" t="s">
        <v>1216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4"/>
      <c r="Q42" s="89"/>
      <c r="R42" s="89"/>
      <c r="S42" s="89"/>
      <c r="T42" s="89"/>
      <c r="U42" s="89"/>
      <c r="V42" s="89"/>
      <c r="W42" s="89"/>
      <c r="X42" s="89"/>
      <c r="Y42" s="89"/>
    </row>
    <row r="43" spans="1:25" ht="18.75" customHeight="1">
      <c r="A43" s="68" t="s">
        <v>1246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4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8.75" customHeight="1">
      <c r="A44" s="68" t="s">
        <v>1247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4"/>
      <c r="Q44" s="89"/>
      <c r="R44" s="89"/>
      <c r="S44" s="89"/>
      <c r="T44" s="89"/>
      <c r="U44" s="89"/>
      <c r="V44" s="89"/>
      <c r="W44" s="89"/>
      <c r="X44" s="89"/>
      <c r="Y44" s="89"/>
    </row>
    <row r="45" spans="1:25" ht="18.75" customHeight="1">
      <c r="A45" s="68" t="s">
        <v>1248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94"/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18.75" customHeight="1">
      <c r="A46" s="68" t="s">
        <v>1249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4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8.75" customHeight="1">
      <c r="A47" s="68" t="s">
        <v>1250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94"/>
      <c r="Q47" s="89"/>
      <c r="R47" s="89"/>
      <c r="S47" s="89"/>
      <c r="T47" s="89"/>
      <c r="U47" s="89"/>
      <c r="V47" s="89"/>
      <c r="W47" s="89"/>
      <c r="X47" s="89"/>
      <c r="Y47" s="89"/>
    </row>
    <row r="48" spans="1:25" ht="18.75" customHeight="1">
      <c r="A48" s="68" t="s">
        <v>1251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4"/>
      <c r="Q48" s="89"/>
      <c r="R48" s="89"/>
      <c r="S48" s="89"/>
      <c r="T48" s="89"/>
      <c r="U48" s="89"/>
      <c r="V48" s="89"/>
      <c r="W48" s="89"/>
      <c r="X48" s="89"/>
      <c r="Y48" s="89"/>
    </row>
    <row r="49" spans="1:25" ht="18.75" customHeight="1">
      <c r="A49" s="68" t="s">
        <v>1252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4"/>
      <c r="Q49" s="89"/>
      <c r="R49" s="89"/>
      <c r="S49" s="89"/>
      <c r="T49" s="89"/>
      <c r="U49" s="89"/>
      <c r="V49" s="89"/>
      <c r="W49" s="89"/>
      <c r="X49" s="89"/>
      <c r="Y49" s="89"/>
    </row>
    <row r="50" spans="1:25" ht="18.75" customHeight="1">
      <c r="A50" s="68" t="s">
        <v>1253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4"/>
      <c r="Q50" s="89"/>
      <c r="R50" s="89"/>
      <c r="S50" s="89"/>
      <c r="T50" s="89"/>
      <c r="U50" s="89"/>
      <c r="V50" s="89"/>
      <c r="W50" s="89"/>
      <c r="X50" s="89"/>
      <c r="Y50" s="89"/>
    </row>
    <row r="51" spans="1:25" ht="18.75" customHeight="1">
      <c r="A51" s="68" t="s">
        <v>1254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4"/>
      <c r="Q51" s="89"/>
      <c r="R51" s="89"/>
      <c r="S51" s="89"/>
      <c r="T51" s="89"/>
      <c r="U51" s="89"/>
      <c r="V51" s="89"/>
      <c r="W51" s="89"/>
      <c r="X51" s="89"/>
      <c r="Y51" s="89"/>
    </row>
    <row r="52" spans="1:25" ht="18.75" customHeight="1">
      <c r="A52" s="68" t="s">
        <v>1255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4"/>
      <c r="Q52" s="89"/>
      <c r="R52" s="89"/>
      <c r="S52" s="89"/>
      <c r="T52" s="89"/>
      <c r="U52" s="89"/>
      <c r="V52" s="89"/>
      <c r="W52" s="89"/>
      <c r="X52" s="89"/>
      <c r="Y52" s="89"/>
    </row>
    <row r="53" spans="1:25" ht="18.75" customHeight="1">
      <c r="A53" s="68" t="s">
        <v>1256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4"/>
      <c r="Q53" s="89"/>
      <c r="R53" s="89"/>
      <c r="S53" s="89"/>
      <c r="T53" s="89"/>
      <c r="U53" s="89"/>
      <c r="V53" s="89"/>
      <c r="W53" s="89"/>
      <c r="X53" s="89"/>
      <c r="Y53" s="89"/>
    </row>
    <row r="54" spans="1:25" ht="18.75" customHeight="1">
      <c r="A54" s="68" t="s">
        <v>1257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4"/>
      <c r="Q54" s="89"/>
      <c r="R54" s="89"/>
      <c r="S54" s="89"/>
      <c r="T54" s="89"/>
      <c r="U54" s="89"/>
      <c r="V54" s="89"/>
      <c r="W54" s="89"/>
      <c r="X54" s="89"/>
      <c r="Y54" s="89"/>
    </row>
    <row r="55" spans="1:25" ht="18.75" customHeight="1">
      <c r="A55" s="68" t="s">
        <v>1258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94"/>
      <c r="Q55" s="89"/>
      <c r="R55" s="89"/>
      <c r="S55" s="89"/>
      <c r="T55" s="89"/>
      <c r="U55" s="89"/>
      <c r="V55" s="89"/>
      <c r="W55" s="89"/>
      <c r="X55" s="89"/>
      <c r="Y55" s="89"/>
    </row>
    <row r="56" spans="1:25" ht="18.75" customHeight="1">
      <c r="A56" s="68" t="s">
        <v>1259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94"/>
      <c r="Q56" s="89"/>
      <c r="R56" s="89"/>
      <c r="S56" s="89"/>
      <c r="T56" s="89"/>
      <c r="U56" s="89"/>
      <c r="V56" s="89"/>
      <c r="W56" s="89"/>
      <c r="X56" s="89"/>
      <c r="Y56" s="89"/>
    </row>
    <row r="57" spans="1:25" ht="18.75" customHeight="1">
      <c r="A57" s="86" t="s">
        <v>1260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92"/>
      <c r="Q57" s="87"/>
      <c r="R57" s="87"/>
      <c r="S57" s="87"/>
      <c r="T57" s="87"/>
      <c r="U57" s="87"/>
      <c r="V57" s="87"/>
      <c r="W57" s="87"/>
      <c r="X57" s="87"/>
      <c r="Y57" s="87"/>
    </row>
    <row r="58" spans="1:25" ht="18.75" customHeight="1">
      <c r="A58" s="68" t="s">
        <v>1261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94"/>
      <c r="Q58" s="89"/>
      <c r="R58" s="89"/>
      <c r="S58" s="89"/>
      <c r="T58" s="89"/>
      <c r="U58" s="89"/>
      <c r="V58" s="89"/>
      <c r="W58" s="89"/>
      <c r="X58" s="89"/>
      <c r="Y58" s="89"/>
    </row>
    <row r="59" spans="1:25" ht="18.75" customHeight="1">
      <c r="A59" s="68" t="s">
        <v>1216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4"/>
      <c r="Q59" s="89"/>
      <c r="R59" s="89"/>
      <c r="S59" s="89"/>
      <c r="T59" s="89"/>
      <c r="U59" s="89"/>
      <c r="V59" s="89"/>
      <c r="W59" s="89"/>
      <c r="X59" s="89"/>
      <c r="Y59" s="89"/>
    </row>
    <row r="60" spans="1:25" ht="18.75" customHeight="1">
      <c r="A60" s="68" t="s">
        <v>1262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94"/>
      <c r="Q60" s="89"/>
      <c r="R60" s="89"/>
      <c r="S60" s="89"/>
      <c r="T60" s="89"/>
      <c r="U60" s="89"/>
      <c r="V60" s="89"/>
      <c r="W60" s="89"/>
      <c r="X60" s="89"/>
      <c r="Y60" s="89"/>
    </row>
    <row r="61" spans="1:25" ht="18.75" customHeight="1">
      <c r="A61" s="68" t="s">
        <v>1263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4"/>
      <c r="Q61" s="89"/>
      <c r="R61" s="89"/>
      <c r="S61" s="89"/>
      <c r="T61" s="89"/>
      <c r="U61" s="89"/>
      <c r="V61" s="89"/>
      <c r="W61" s="89"/>
      <c r="X61" s="89"/>
      <c r="Y61" s="89"/>
    </row>
    <row r="62" spans="1:25" ht="18.75" customHeight="1">
      <c r="A62" s="68" t="s">
        <v>1264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94"/>
      <c r="Q62" s="89"/>
      <c r="R62" s="89"/>
      <c r="S62" s="89"/>
      <c r="T62" s="89"/>
      <c r="U62" s="89"/>
      <c r="V62" s="89"/>
      <c r="W62" s="89"/>
      <c r="X62" s="89"/>
      <c r="Y62" s="89"/>
    </row>
    <row r="63" spans="1:25" ht="18.75" customHeight="1">
      <c r="A63" s="68" t="s">
        <v>1265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94"/>
      <c r="Q63" s="89"/>
      <c r="R63" s="89"/>
      <c r="S63" s="89"/>
      <c r="T63" s="89"/>
      <c r="U63" s="89"/>
      <c r="V63" s="89"/>
      <c r="W63" s="89"/>
      <c r="X63" s="89"/>
      <c r="Y63" s="89"/>
    </row>
    <row r="64" spans="1:25" ht="18.75" customHeight="1">
      <c r="A64" s="86" t="s">
        <v>1266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92"/>
      <c r="Q64" s="87"/>
      <c r="R64" s="87"/>
      <c r="S64" s="87"/>
      <c r="T64" s="87"/>
      <c r="U64" s="87"/>
      <c r="V64" s="87"/>
      <c r="W64" s="87"/>
      <c r="X64" s="87"/>
      <c r="Y64" s="87"/>
    </row>
    <row r="65" spans="1:25" ht="18.75" customHeight="1">
      <c r="A65" s="68" t="s">
        <v>1267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94"/>
      <c r="Q65" s="89"/>
      <c r="R65" s="89"/>
      <c r="S65" s="89"/>
      <c r="T65" s="89"/>
      <c r="U65" s="89"/>
      <c r="V65" s="89"/>
      <c r="W65" s="89"/>
      <c r="X65" s="89"/>
      <c r="Y65" s="89"/>
    </row>
    <row r="66" spans="1:25" ht="18.75" customHeight="1">
      <c r="A66" s="68" t="s">
        <v>1216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94"/>
      <c r="Q66" s="89"/>
      <c r="R66" s="89"/>
      <c r="S66" s="89"/>
      <c r="T66" s="89"/>
      <c r="U66" s="89"/>
      <c r="V66" s="89"/>
      <c r="W66" s="89"/>
      <c r="X66" s="89"/>
      <c r="Y66" s="89"/>
    </row>
    <row r="67" spans="1:25" ht="18.75" customHeight="1">
      <c r="A67" s="68" t="s">
        <v>1268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4"/>
      <c r="Q67" s="89"/>
      <c r="R67" s="89"/>
      <c r="S67" s="89"/>
      <c r="T67" s="89"/>
      <c r="U67" s="89"/>
      <c r="V67" s="89"/>
      <c r="W67" s="89"/>
      <c r="X67" s="89"/>
      <c r="Y67" s="89"/>
    </row>
    <row r="68" spans="1:25" ht="18.75" customHeight="1">
      <c r="A68" s="68" t="s">
        <v>1269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94"/>
      <c r="Q68" s="89"/>
      <c r="R68" s="89"/>
      <c r="S68" s="89"/>
      <c r="T68" s="89"/>
      <c r="U68" s="89"/>
      <c r="V68" s="89"/>
      <c r="W68" s="89"/>
      <c r="X68" s="89"/>
      <c r="Y68" s="89"/>
    </row>
    <row r="69" spans="1:25" ht="18.75" customHeight="1">
      <c r="A69" s="68" t="s">
        <v>1270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94"/>
      <c r="Q69" s="89"/>
      <c r="R69" s="89"/>
      <c r="S69" s="89"/>
      <c r="T69" s="89"/>
      <c r="U69" s="89"/>
      <c r="V69" s="89"/>
      <c r="W69" s="89"/>
      <c r="X69" s="89"/>
      <c r="Y69" s="89"/>
    </row>
    <row r="70" spans="1:25" ht="18.75" customHeight="1">
      <c r="A70" s="68" t="s">
        <v>1271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4"/>
      <c r="Q70" s="89"/>
      <c r="R70" s="89"/>
      <c r="S70" s="89"/>
      <c r="T70" s="89"/>
      <c r="U70" s="89"/>
      <c r="V70" s="89"/>
      <c r="W70" s="89"/>
      <c r="X70" s="89"/>
      <c r="Y70" s="89"/>
    </row>
    <row r="71" spans="1:25" ht="18.75" customHeight="1">
      <c r="A71" s="68" t="s">
        <v>1272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94"/>
      <c r="Q71" s="89"/>
      <c r="R71" s="89"/>
      <c r="S71" s="89"/>
      <c r="T71" s="89"/>
      <c r="U71" s="89"/>
      <c r="V71" s="89"/>
      <c r="W71" s="89"/>
      <c r="X71" s="89"/>
      <c r="Y71" s="89"/>
    </row>
    <row r="72" spans="1:25" ht="18.75" customHeight="1">
      <c r="A72" s="86" t="s">
        <v>1273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92"/>
      <c r="Q72" s="87"/>
      <c r="R72" s="87"/>
      <c r="S72" s="87"/>
      <c r="T72" s="87"/>
      <c r="U72" s="87"/>
      <c r="V72" s="87"/>
      <c r="W72" s="87"/>
      <c r="X72" s="87"/>
      <c r="Y72" s="87"/>
    </row>
    <row r="73" spans="1:25" ht="18.75" customHeight="1">
      <c r="A73" s="68" t="s">
        <v>1274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94"/>
      <c r="Q73" s="89"/>
      <c r="R73" s="89"/>
      <c r="S73" s="89"/>
      <c r="T73" s="89"/>
      <c r="U73" s="89"/>
      <c r="V73" s="89"/>
      <c r="W73" s="89"/>
      <c r="X73" s="89"/>
      <c r="Y73" s="89"/>
    </row>
    <row r="74" spans="1:25" ht="18.75" customHeight="1">
      <c r="A74" s="68" t="s">
        <v>1216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94"/>
      <c r="Q74" s="89"/>
      <c r="R74" s="89"/>
      <c r="S74" s="89"/>
      <c r="T74" s="89"/>
      <c r="U74" s="89"/>
      <c r="V74" s="89"/>
      <c r="W74" s="89"/>
      <c r="X74" s="89"/>
      <c r="Y74" s="89"/>
    </row>
    <row r="75" spans="1:25" ht="18.75" customHeight="1">
      <c r="A75" s="74" t="s">
        <v>1275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4"/>
      <c r="Q75" s="89"/>
      <c r="R75" s="89"/>
      <c r="S75" s="89"/>
      <c r="T75" s="89"/>
      <c r="U75" s="89"/>
      <c r="V75" s="89"/>
      <c r="W75" s="89"/>
      <c r="X75" s="89"/>
      <c r="Y75" s="89"/>
    </row>
    <row r="76" spans="1:25" ht="18.75" customHeight="1">
      <c r="A76" s="74" t="s">
        <v>1276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94"/>
      <c r="Q76" s="89"/>
      <c r="R76" s="89"/>
      <c r="S76" s="89"/>
      <c r="T76" s="89"/>
      <c r="U76" s="89"/>
      <c r="V76" s="89"/>
      <c r="W76" s="89"/>
      <c r="X76" s="89"/>
      <c r="Y76" s="89"/>
    </row>
    <row r="77" spans="1:25" ht="18.75" customHeight="1">
      <c r="A77" s="74" t="s">
        <v>1277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4"/>
      <c r="Q77" s="89"/>
      <c r="R77" s="89"/>
      <c r="S77" s="89"/>
      <c r="T77" s="89"/>
      <c r="U77" s="89"/>
      <c r="V77" s="89"/>
      <c r="W77" s="89"/>
      <c r="X77" s="89"/>
      <c r="Y77" s="89"/>
    </row>
    <row r="78" spans="1:25" ht="18.75" customHeight="1">
      <c r="A78" s="74" t="s">
        <v>1278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4"/>
      <c r="Q78" s="89"/>
      <c r="R78" s="89"/>
      <c r="S78" s="89"/>
      <c r="T78" s="89"/>
      <c r="U78" s="89"/>
      <c r="V78" s="89"/>
      <c r="W78" s="89"/>
      <c r="X78" s="89"/>
      <c r="Y78" s="89"/>
    </row>
    <row r="79" spans="1:25" ht="18.75" customHeight="1">
      <c r="A79" s="74" t="s">
        <v>1279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94"/>
      <c r="Q79" s="89"/>
      <c r="R79" s="89"/>
      <c r="S79" s="89"/>
      <c r="T79" s="89"/>
      <c r="U79" s="89"/>
      <c r="V79" s="89"/>
      <c r="W79" s="89"/>
      <c r="X79" s="89"/>
      <c r="Y79" s="89"/>
    </row>
    <row r="80" spans="1:25" ht="18.75" customHeight="1">
      <c r="A80" s="74" t="s">
        <v>1280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94"/>
      <c r="Q80" s="89"/>
      <c r="R80" s="89"/>
      <c r="S80" s="89"/>
      <c r="T80" s="89"/>
      <c r="U80" s="89"/>
      <c r="V80" s="89"/>
      <c r="W80" s="89"/>
      <c r="X80" s="89"/>
      <c r="Y80" s="89"/>
    </row>
    <row r="81" spans="1:25" ht="18.75" customHeight="1">
      <c r="A81" s="74" t="s">
        <v>1281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94"/>
      <c r="Q81" s="89"/>
      <c r="R81" s="89"/>
      <c r="S81" s="89"/>
      <c r="T81" s="89"/>
      <c r="U81" s="89"/>
      <c r="V81" s="89"/>
      <c r="W81" s="89"/>
      <c r="X81" s="89"/>
      <c r="Y81" s="89"/>
    </row>
    <row r="82" spans="1:25" ht="18.75" customHeight="1">
      <c r="A82" s="74" t="s">
        <v>1282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94"/>
      <c r="Q82" s="89"/>
      <c r="R82" s="89"/>
      <c r="S82" s="89"/>
      <c r="T82" s="89"/>
      <c r="U82" s="89"/>
      <c r="V82" s="89"/>
      <c r="W82" s="89"/>
      <c r="X82" s="89"/>
      <c r="Y82" s="89"/>
    </row>
    <row r="83" spans="1:25" ht="18.75" customHeight="1">
      <c r="A83" s="74" t="s">
        <v>1283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4"/>
      <c r="Q83" s="89"/>
      <c r="R83" s="89"/>
      <c r="S83" s="89"/>
      <c r="T83" s="89"/>
      <c r="U83" s="89"/>
      <c r="V83" s="89"/>
      <c r="W83" s="89"/>
      <c r="X83" s="89"/>
      <c r="Y83" s="89"/>
    </row>
    <row r="84" spans="1:25" ht="18.75" customHeight="1">
      <c r="A84" s="74" t="s">
        <v>1284</v>
      </c>
      <c r="B84" s="89">
        <v>139497</v>
      </c>
      <c r="C84" s="89">
        <v>11198</v>
      </c>
      <c r="D84" s="89"/>
      <c r="E84" s="89"/>
      <c r="F84" s="89">
        <v>6222</v>
      </c>
      <c r="G84" s="89">
        <v>31657</v>
      </c>
      <c r="H84" s="89">
        <v>3138</v>
      </c>
      <c r="I84" s="89">
        <v>1697</v>
      </c>
      <c r="J84" s="89">
        <v>17413</v>
      </c>
      <c r="K84" s="89">
        <v>16687</v>
      </c>
      <c r="L84" s="89">
        <v>2795</v>
      </c>
      <c r="M84" s="89">
        <v>7877</v>
      </c>
      <c r="N84" s="89">
        <v>12450</v>
      </c>
      <c r="O84" s="89">
        <v>4793</v>
      </c>
      <c r="P84" s="94">
        <v>1245</v>
      </c>
      <c r="Q84" s="89">
        <v>1291</v>
      </c>
      <c r="R84" s="89">
        <v>3368</v>
      </c>
      <c r="S84" s="89"/>
      <c r="T84" s="89">
        <v>794</v>
      </c>
      <c r="U84" s="89">
        <v>8211</v>
      </c>
      <c r="V84" s="89">
        <v>476</v>
      </c>
      <c r="W84" s="89">
        <v>4800</v>
      </c>
      <c r="X84" s="89"/>
      <c r="Y84" s="89">
        <v>3385</v>
      </c>
    </row>
    <row r="85" spans="1:25" ht="18.75" customHeight="1">
      <c r="A85" s="74" t="s">
        <v>1285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94"/>
      <c r="Q85" s="89"/>
      <c r="R85" s="89"/>
      <c r="S85" s="89"/>
      <c r="T85" s="89"/>
      <c r="U85" s="89"/>
      <c r="V85" s="89"/>
      <c r="W85" s="89"/>
      <c r="X85" s="89"/>
      <c r="Y85" s="89"/>
    </row>
    <row r="86" spans="1:25" ht="18.75" customHeight="1">
      <c r="A86" s="74" t="s">
        <v>1286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94"/>
      <c r="Q86" s="89"/>
      <c r="R86" s="89"/>
      <c r="S86" s="89"/>
      <c r="T86" s="89"/>
      <c r="U86" s="89"/>
      <c r="V86" s="89"/>
      <c r="W86" s="89"/>
      <c r="X86" s="89"/>
      <c r="Y86" s="89"/>
    </row>
    <row r="87" spans="1:25" ht="18.75" customHeight="1">
      <c r="A87" s="74" t="s">
        <v>1287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94"/>
      <c r="Q87" s="89"/>
      <c r="R87" s="89"/>
      <c r="S87" s="89"/>
      <c r="T87" s="89"/>
      <c r="U87" s="89"/>
      <c r="V87" s="89"/>
      <c r="W87" s="89"/>
      <c r="X87" s="89"/>
      <c r="Y87" s="89"/>
    </row>
    <row r="88" spans="1:25" ht="18.75" customHeight="1">
      <c r="A88" s="74" t="s">
        <v>1288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94"/>
      <c r="Q88" s="89"/>
      <c r="R88" s="89"/>
      <c r="S88" s="89"/>
      <c r="T88" s="89"/>
      <c r="U88" s="89"/>
      <c r="V88" s="89"/>
      <c r="W88" s="89"/>
      <c r="X88" s="89"/>
      <c r="Y88" s="89"/>
    </row>
    <row r="89" spans="1:25" ht="18.75" customHeight="1">
      <c r="A89" s="74" t="s">
        <v>1289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94"/>
      <c r="Q89" s="89"/>
      <c r="R89" s="89"/>
      <c r="S89" s="89"/>
      <c r="T89" s="89"/>
      <c r="U89" s="89"/>
      <c r="V89" s="89"/>
      <c r="W89" s="89"/>
      <c r="X89" s="89"/>
      <c r="Y89" s="89"/>
    </row>
    <row r="90" spans="1:25" ht="18.75" customHeight="1">
      <c r="A90" s="74" t="s">
        <v>1290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94"/>
      <c r="Q90" s="89"/>
      <c r="R90" s="89"/>
      <c r="S90" s="89"/>
      <c r="T90" s="89"/>
      <c r="U90" s="89"/>
      <c r="V90" s="89"/>
      <c r="W90" s="89"/>
      <c r="X90" s="89"/>
      <c r="Y90" s="89"/>
    </row>
    <row r="91" spans="1:25" ht="18.75" customHeight="1">
      <c r="A91" s="74" t="s">
        <v>1291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94"/>
      <c r="Q91" s="89"/>
      <c r="R91" s="89"/>
      <c r="S91" s="89"/>
      <c r="T91" s="89"/>
      <c r="U91" s="89"/>
      <c r="V91" s="89"/>
      <c r="W91" s="89"/>
      <c r="X91" s="89"/>
      <c r="Y91" s="89"/>
    </row>
    <row r="92" spans="1:25" ht="18.75" customHeight="1">
      <c r="A92" s="74" t="s">
        <v>1292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94"/>
      <c r="Q92" s="89"/>
      <c r="R92" s="89"/>
      <c r="S92" s="89"/>
      <c r="T92" s="89"/>
      <c r="U92" s="89"/>
      <c r="V92" s="89"/>
      <c r="W92" s="89"/>
      <c r="X92" s="89"/>
      <c r="Y92" s="89"/>
    </row>
    <row r="93" spans="1:25" ht="18.75" customHeight="1">
      <c r="A93" s="86" t="s">
        <v>1293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92"/>
      <c r="Q93" s="87"/>
      <c r="R93" s="87"/>
      <c r="S93" s="87"/>
      <c r="T93" s="87"/>
      <c r="U93" s="87"/>
      <c r="V93" s="87"/>
      <c r="W93" s="87"/>
      <c r="X93" s="87"/>
      <c r="Y93" s="87"/>
    </row>
    <row r="94" spans="1:25" ht="18.75" customHeight="1">
      <c r="A94" s="68" t="s">
        <v>1294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94"/>
      <c r="Q94" s="89"/>
      <c r="R94" s="89"/>
      <c r="S94" s="89"/>
      <c r="T94" s="89"/>
      <c r="U94" s="89"/>
      <c r="V94" s="89"/>
      <c r="W94" s="89"/>
      <c r="X94" s="89"/>
      <c r="Y94" s="89"/>
    </row>
    <row r="95" spans="1:25" ht="18.75" customHeight="1">
      <c r="A95" s="68" t="s">
        <v>1295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94"/>
      <c r="Q95" s="89"/>
      <c r="R95" s="89"/>
      <c r="S95" s="89"/>
      <c r="T95" s="89"/>
      <c r="U95" s="89"/>
      <c r="V95" s="89"/>
      <c r="W95" s="89"/>
      <c r="X95" s="89"/>
      <c r="Y95" s="89"/>
    </row>
    <row r="96" spans="1:25" ht="18.75" customHeight="1">
      <c r="A96" s="68" t="s">
        <v>1296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94"/>
      <c r="Q96" s="89"/>
      <c r="R96" s="89"/>
      <c r="S96" s="89"/>
      <c r="T96" s="89"/>
      <c r="U96" s="89"/>
      <c r="V96" s="89"/>
      <c r="W96" s="89"/>
      <c r="X96" s="89"/>
      <c r="Y96" s="89"/>
    </row>
    <row r="97" spans="1:25" ht="18.75" customHeight="1">
      <c r="A97" s="68" t="s">
        <v>1297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94"/>
      <c r="Q97" s="89"/>
      <c r="R97" s="89"/>
      <c r="S97" s="89"/>
      <c r="T97" s="89"/>
      <c r="U97" s="89"/>
      <c r="V97" s="89"/>
      <c r="W97" s="89"/>
      <c r="X97" s="89"/>
      <c r="Y97" s="89"/>
    </row>
    <row r="98" spans="1:25" ht="18.75" customHeight="1">
      <c r="A98" s="68" t="s">
        <v>1298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94"/>
      <c r="Q98" s="89"/>
      <c r="R98" s="89"/>
      <c r="S98" s="89"/>
      <c r="T98" s="89"/>
      <c r="U98" s="89"/>
      <c r="V98" s="89"/>
      <c r="W98" s="89"/>
      <c r="X98" s="89"/>
      <c r="Y98" s="89"/>
    </row>
    <row r="99" spans="1:25" ht="18.75" customHeight="1">
      <c r="A99" s="68" t="s">
        <v>1299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94"/>
      <c r="Q99" s="89"/>
      <c r="R99" s="89"/>
      <c r="S99" s="89"/>
      <c r="T99" s="89"/>
      <c r="U99" s="89"/>
      <c r="V99" s="89"/>
      <c r="W99" s="89"/>
      <c r="X99" s="89"/>
      <c r="Y99" s="89"/>
    </row>
    <row r="100" spans="1:25" ht="18.75" customHeight="1">
      <c r="A100" s="68" t="s">
        <v>1300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94"/>
      <c r="Q100" s="89"/>
      <c r="R100" s="89"/>
      <c r="S100" s="89"/>
      <c r="T100" s="89"/>
      <c r="U100" s="89"/>
      <c r="V100" s="89"/>
      <c r="W100" s="89"/>
      <c r="X100" s="89"/>
      <c r="Y100" s="89"/>
    </row>
    <row r="101" spans="1:25" ht="18.75" customHeight="1">
      <c r="A101" s="68" t="s">
        <v>1301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94"/>
      <c r="Q101" s="89"/>
      <c r="R101" s="89"/>
      <c r="S101" s="89"/>
      <c r="T101" s="89"/>
      <c r="U101" s="89"/>
      <c r="V101" s="89"/>
      <c r="W101" s="89"/>
      <c r="X101" s="89"/>
      <c r="Y101" s="89"/>
    </row>
    <row r="102" spans="1:25" ht="18.75" customHeight="1">
      <c r="A102" s="68" t="s">
        <v>1302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94"/>
      <c r="Q102" s="89"/>
      <c r="R102" s="89"/>
      <c r="S102" s="89"/>
      <c r="T102" s="89"/>
      <c r="U102" s="89"/>
      <c r="V102" s="89"/>
      <c r="W102" s="89"/>
      <c r="X102" s="89"/>
      <c r="Y102" s="89"/>
    </row>
    <row r="103" spans="1:25" ht="18.75" customHeight="1">
      <c r="A103" s="68" t="s">
        <v>1303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94"/>
      <c r="Q103" s="89"/>
      <c r="R103" s="89"/>
      <c r="S103" s="89"/>
      <c r="T103" s="89"/>
      <c r="U103" s="89"/>
      <c r="V103" s="89"/>
      <c r="W103" s="89"/>
      <c r="X103" s="89"/>
      <c r="Y103" s="89"/>
    </row>
    <row r="104" spans="1:25" ht="18.75" customHeight="1">
      <c r="A104" s="68" t="s">
        <v>1304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94"/>
      <c r="Q104" s="89"/>
      <c r="R104" s="89"/>
      <c r="S104" s="89"/>
      <c r="T104" s="89"/>
      <c r="U104" s="89"/>
      <c r="V104" s="89"/>
      <c r="W104" s="89"/>
      <c r="X104" s="89"/>
      <c r="Y104" s="89"/>
    </row>
    <row r="105" spans="1:25" ht="18.75" customHeight="1">
      <c r="A105" s="68" t="s">
        <v>1305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94"/>
      <c r="Q105" s="89"/>
      <c r="R105" s="89"/>
      <c r="S105" s="89"/>
      <c r="T105" s="89"/>
      <c r="U105" s="89"/>
      <c r="V105" s="89"/>
      <c r="W105" s="89"/>
      <c r="X105" s="89"/>
      <c r="Y105" s="89"/>
    </row>
    <row r="106" spans="1:25" ht="18.75" customHeight="1">
      <c r="A106" s="68" t="s">
        <v>1306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94"/>
      <c r="Q106" s="89"/>
      <c r="R106" s="89"/>
      <c r="S106" s="89"/>
      <c r="T106" s="89"/>
      <c r="U106" s="89"/>
      <c r="V106" s="89"/>
      <c r="W106" s="89"/>
      <c r="X106" s="89"/>
      <c r="Y106" s="89"/>
    </row>
    <row r="107" spans="1:25" ht="18.75" customHeight="1">
      <c r="A107" s="68" t="s">
        <v>1307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94"/>
      <c r="Q107" s="89"/>
      <c r="R107" s="89"/>
      <c r="S107" s="89"/>
      <c r="T107" s="89"/>
      <c r="U107" s="89"/>
      <c r="V107" s="89"/>
      <c r="W107" s="89"/>
      <c r="X107" s="89"/>
      <c r="Y107" s="89"/>
    </row>
    <row r="108" spans="1:25" ht="18.75" customHeight="1">
      <c r="A108" s="68" t="s">
        <v>1308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94"/>
      <c r="Q108" s="89"/>
      <c r="R108" s="89"/>
      <c r="S108" s="89"/>
      <c r="T108" s="89"/>
      <c r="U108" s="89"/>
      <c r="V108" s="89"/>
      <c r="W108" s="89"/>
      <c r="X108" s="89"/>
      <c r="Y108" s="89"/>
    </row>
    <row r="109" spans="1:25" ht="18.75" customHeight="1">
      <c r="A109" s="68" t="s">
        <v>1309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94"/>
      <c r="Q109" s="89"/>
      <c r="R109" s="89"/>
      <c r="S109" s="89"/>
      <c r="T109" s="89"/>
      <c r="U109" s="89"/>
      <c r="V109" s="89"/>
      <c r="W109" s="89"/>
      <c r="X109" s="89"/>
      <c r="Y109" s="89"/>
    </row>
    <row r="110" spans="1:25" ht="18.75" customHeight="1">
      <c r="A110" s="86" t="s">
        <v>1310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92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1:25" ht="18.75" customHeight="1">
      <c r="A111" s="75" t="s">
        <v>1311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94"/>
      <c r="Q111" s="89"/>
      <c r="R111" s="89"/>
      <c r="S111" s="89"/>
      <c r="T111" s="89"/>
      <c r="U111" s="89"/>
      <c r="V111" s="89"/>
      <c r="W111" s="89"/>
      <c r="X111" s="89"/>
      <c r="Y111" s="89"/>
    </row>
    <row r="112" spans="1:25" ht="18.75" customHeight="1">
      <c r="A112" s="75" t="s">
        <v>1216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94"/>
      <c r="Q112" s="89"/>
      <c r="R112" s="89"/>
      <c r="S112" s="89"/>
      <c r="T112" s="89"/>
      <c r="U112" s="89"/>
      <c r="V112" s="89"/>
      <c r="W112" s="89"/>
      <c r="X112" s="89"/>
      <c r="Y112" s="89"/>
    </row>
    <row r="113" spans="1:25" ht="18.75" customHeight="1">
      <c r="A113" s="75" t="s">
        <v>1312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94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ht="18.75" customHeight="1">
      <c r="A114" s="75" t="s">
        <v>1313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94"/>
      <c r="Q114" s="89"/>
      <c r="R114" s="89"/>
      <c r="S114" s="89"/>
      <c r="T114" s="89"/>
      <c r="U114" s="89"/>
      <c r="V114" s="89"/>
      <c r="W114" s="89"/>
      <c r="X114" s="89"/>
      <c r="Y114" s="89"/>
    </row>
    <row r="115" spans="1:25" ht="18.75" customHeight="1">
      <c r="A115" s="75" t="s">
        <v>1314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94"/>
      <c r="Q115" s="89"/>
      <c r="R115" s="89"/>
      <c r="S115" s="89"/>
      <c r="T115" s="89"/>
      <c r="U115" s="89"/>
      <c r="V115" s="89"/>
      <c r="W115" s="89"/>
      <c r="X115" s="89"/>
      <c r="Y115" s="89"/>
    </row>
    <row r="116" spans="1:25" ht="18.75" customHeight="1">
      <c r="A116" s="75" t="s">
        <v>1315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94"/>
      <c r="Q116" s="89"/>
      <c r="R116" s="89"/>
      <c r="S116" s="89"/>
      <c r="T116" s="89"/>
      <c r="U116" s="89"/>
      <c r="V116" s="89"/>
      <c r="W116" s="89"/>
      <c r="X116" s="89"/>
      <c r="Y116" s="89"/>
    </row>
    <row r="117" spans="1:25" ht="18.75" customHeight="1">
      <c r="A117" s="75" t="s">
        <v>1316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94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ht="18.75" customHeight="1">
      <c r="A118" s="75" t="s">
        <v>1317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94"/>
      <c r="Q118" s="89"/>
      <c r="R118" s="89"/>
      <c r="S118" s="89"/>
      <c r="T118" s="89"/>
      <c r="U118" s="89"/>
      <c r="V118" s="89"/>
      <c r="W118" s="89"/>
      <c r="X118" s="89"/>
      <c r="Y118" s="89"/>
    </row>
    <row r="119" spans="1:25" ht="18.75" customHeight="1">
      <c r="A119" s="75" t="s">
        <v>1318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94"/>
      <c r="Q119" s="89"/>
      <c r="R119" s="89"/>
      <c r="S119" s="89"/>
      <c r="T119" s="89"/>
      <c r="U119" s="89"/>
      <c r="V119" s="89"/>
      <c r="W119" s="89"/>
      <c r="X119" s="89"/>
      <c r="Y119" s="89"/>
    </row>
    <row r="120" spans="1:25" ht="18.75" customHeight="1">
      <c r="A120" s="75" t="s">
        <v>1319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94"/>
      <c r="Q120" s="89"/>
      <c r="R120" s="89"/>
      <c r="S120" s="89"/>
      <c r="T120" s="89"/>
      <c r="U120" s="89"/>
      <c r="V120" s="89"/>
      <c r="W120" s="89"/>
      <c r="X120" s="89"/>
      <c r="Y120" s="89"/>
    </row>
    <row r="121" spans="1:25" ht="18.75" customHeight="1">
      <c r="A121" s="75" t="s">
        <v>1320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94"/>
      <c r="Q121" s="89"/>
      <c r="R121" s="89"/>
      <c r="S121" s="89"/>
      <c r="T121" s="89"/>
      <c r="U121" s="89"/>
      <c r="V121" s="89"/>
      <c r="W121" s="89"/>
      <c r="X121" s="89"/>
      <c r="Y121" s="89"/>
    </row>
    <row r="122" spans="1:25" ht="18.75" customHeight="1">
      <c r="A122" s="75" t="s">
        <v>1321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94"/>
      <c r="Q122" s="89"/>
      <c r="R122" s="89"/>
      <c r="S122" s="89"/>
      <c r="T122" s="89"/>
      <c r="U122" s="89"/>
      <c r="V122" s="89"/>
      <c r="W122" s="89"/>
      <c r="X122" s="89"/>
      <c r="Y122" s="89"/>
    </row>
    <row r="123" spans="1:25" ht="18.75" customHeight="1">
      <c r="A123" s="86" t="s">
        <v>1322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92"/>
      <c r="Q123" s="87"/>
      <c r="R123" s="87"/>
      <c r="S123" s="87"/>
      <c r="T123" s="87"/>
      <c r="U123" s="87"/>
      <c r="V123" s="87"/>
      <c r="W123" s="87"/>
      <c r="X123" s="87"/>
      <c r="Y123" s="87"/>
    </row>
    <row r="124" spans="1:25" ht="18.75" customHeight="1">
      <c r="A124" s="76" t="s">
        <v>1323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94"/>
      <c r="Q124" s="89"/>
      <c r="R124" s="89"/>
      <c r="S124" s="89"/>
      <c r="T124" s="89"/>
      <c r="U124" s="89"/>
      <c r="V124" s="89"/>
      <c r="W124" s="89"/>
      <c r="X124" s="89"/>
      <c r="Y124" s="89"/>
    </row>
    <row r="125" spans="1:25" ht="18.75" customHeight="1">
      <c r="A125" s="76" t="s">
        <v>1216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4"/>
      <c r="Q125" s="89"/>
      <c r="R125" s="89"/>
      <c r="S125" s="89"/>
      <c r="T125" s="89"/>
      <c r="U125" s="89"/>
      <c r="V125" s="89"/>
      <c r="W125" s="89"/>
      <c r="X125" s="89"/>
      <c r="Y125" s="89"/>
    </row>
    <row r="126" spans="1:25" ht="18.75" customHeight="1">
      <c r="A126" s="76" t="s">
        <v>1324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4"/>
      <c r="Q126" s="89"/>
      <c r="R126" s="89"/>
      <c r="S126" s="89"/>
      <c r="T126" s="89"/>
      <c r="U126" s="89"/>
      <c r="V126" s="89"/>
      <c r="W126" s="89"/>
      <c r="X126" s="89"/>
      <c r="Y126" s="89"/>
    </row>
    <row r="127" spans="1:25" ht="18.75" customHeight="1">
      <c r="A127" s="76" t="s">
        <v>1325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94"/>
      <c r="Q127" s="89"/>
      <c r="R127" s="89"/>
      <c r="S127" s="89"/>
      <c r="T127" s="89"/>
      <c r="U127" s="89"/>
      <c r="V127" s="89"/>
      <c r="W127" s="89"/>
      <c r="X127" s="89"/>
      <c r="Y127" s="89"/>
    </row>
    <row r="128" spans="1:25" ht="18.75" customHeight="1">
      <c r="A128" s="76" t="s">
        <v>1326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94"/>
      <c r="Q128" s="89"/>
      <c r="R128" s="89"/>
      <c r="S128" s="89"/>
      <c r="T128" s="89"/>
      <c r="U128" s="89"/>
      <c r="V128" s="89"/>
      <c r="W128" s="89"/>
      <c r="X128" s="89"/>
      <c r="Y128" s="89"/>
    </row>
    <row r="129" spans="1:25" ht="18.75" customHeight="1">
      <c r="A129" s="76" t="s">
        <v>1327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94"/>
      <c r="Q129" s="89"/>
      <c r="R129" s="89"/>
      <c r="S129" s="89"/>
      <c r="T129" s="89"/>
      <c r="U129" s="89"/>
      <c r="V129" s="89"/>
      <c r="W129" s="89"/>
      <c r="X129" s="89"/>
      <c r="Y129" s="89"/>
    </row>
    <row r="130" spans="1:25" ht="18.75" customHeight="1">
      <c r="A130" s="76" t="s">
        <v>1328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94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5" ht="18.75" customHeight="1">
      <c r="A131" s="76" t="s">
        <v>1329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94"/>
      <c r="Q131" s="89"/>
      <c r="R131" s="89"/>
      <c r="S131" s="89"/>
      <c r="T131" s="89"/>
      <c r="U131" s="89"/>
      <c r="V131" s="89"/>
      <c r="W131" s="89"/>
      <c r="X131" s="89"/>
      <c r="Y131" s="89"/>
    </row>
    <row r="132" spans="1:25" ht="18.75" customHeight="1">
      <c r="A132" s="76" t="s">
        <v>1330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94"/>
      <c r="Q132" s="89"/>
      <c r="R132" s="89"/>
      <c r="S132" s="89"/>
      <c r="T132" s="89"/>
      <c r="U132" s="89"/>
      <c r="V132" s="89"/>
      <c r="W132" s="89"/>
      <c r="X132" s="89"/>
      <c r="Y132" s="89"/>
    </row>
    <row r="133" spans="1:25" ht="18.75" customHeight="1">
      <c r="A133" s="76" t="s">
        <v>1331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94"/>
      <c r="Q133" s="89"/>
      <c r="R133" s="89"/>
      <c r="S133" s="89"/>
      <c r="T133" s="89"/>
      <c r="U133" s="89"/>
      <c r="V133" s="89"/>
      <c r="W133" s="89"/>
      <c r="X133" s="89"/>
      <c r="Y133" s="89"/>
    </row>
    <row r="134" spans="1:25" ht="18.75" customHeight="1">
      <c r="A134" s="76" t="s">
        <v>1332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94"/>
      <c r="Q134" s="89"/>
      <c r="R134" s="89"/>
      <c r="S134" s="89"/>
      <c r="T134" s="89"/>
      <c r="U134" s="89"/>
      <c r="V134" s="89"/>
      <c r="W134" s="89"/>
      <c r="X134" s="89"/>
      <c r="Y134" s="89"/>
    </row>
    <row r="135" spans="1:25" ht="18.75" customHeight="1">
      <c r="A135" s="76" t="s">
        <v>1333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94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5" ht="18.75" customHeight="1">
      <c r="A136" s="76" t="s">
        <v>1334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94"/>
      <c r="Q136" s="89"/>
      <c r="R136" s="89"/>
      <c r="S136" s="89"/>
      <c r="T136" s="89"/>
      <c r="U136" s="89"/>
      <c r="V136" s="89"/>
      <c r="W136" s="89"/>
      <c r="X136" s="89"/>
      <c r="Y136" s="89"/>
    </row>
    <row r="137" spans="1:25" ht="18.75" customHeight="1">
      <c r="A137" s="86" t="s">
        <v>1335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92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1:25" ht="18.75" customHeight="1">
      <c r="A138" s="68" t="s">
        <v>1336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94"/>
      <c r="Q138" s="89"/>
      <c r="R138" s="89"/>
      <c r="S138" s="89"/>
      <c r="T138" s="89"/>
      <c r="U138" s="89"/>
      <c r="V138" s="89"/>
      <c r="W138" s="89"/>
      <c r="X138" s="89"/>
      <c r="Y138" s="89"/>
    </row>
    <row r="139" spans="1:25" ht="18.75" customHeight="1">
      <c r="A139" s="68" t="s">
        <v>1216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94"/>
      <c r="Q139" s="89"/>
      <c r="R139" s="89"/>
      <c r="S139" s="89"/>
      <c r="T139" s="89"/>
      <c r="U139" s="89"/>
      <c r="V139" s="89"/>
      <c r="W139" s="89"/>
      <c r="X139" s="89"/>
      <c r="Y139" s="89"/>
    </row>
    <row r="140" spans="1:25" ht="18.75" customHeight="1">
      <c r="A140" s="68" t="s">
        <v>1337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94"/>
      <c r="Q140" s="89"/>
      <c r="R140" s="89"/>
      <c r="S140" s="89"/>
      <c r="T140" s="89"/>
      <c r="U140" s="89"/>
      <c r="V140" s="89"/>
      <c r="W140" s="89"/>
      <c r="X140" s="89"/>
      <c r="Y140" s="89"/>
    </row>
    <row r="141" spans="1:25" ht="18.75" customHeight="1">
      <c r="A141" s="68" t="s">
        <v>1338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94"/>
      <c r="Q141" s="89"/>
      <c r="R141" s="89"/>
      <c r="S141" s="89"/>
      <c r="T141" s="89"/>
      <c r="U141" s="89"/>
      <c r="V141" s="89"/>
      <c r="W141" s="89"/>
      <c r="X141" s="89"/>
      <c r="Y141" s="89"/>
    </row>
    <row r="142" spans="1:25" ht="18.75" customHeight="1">
      <c r="A142" s="68" t="s">
        <v>1339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94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5" ht="18.75" customHeight="1">
      <c r="A143" s="68" t="s">
        <v>1340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94"/>
      <c r="Q143" s="89"/>
      <c r="R143" s="89"/>
      <c r="S143" s="89"/>
      <c r="T143" s="89"/>
      <c r="U143" s="89"/>
      <c r="V143" s="89"/>
      <c r="W143" s="89"/>
      <c r="X143" s="89"/>
      <c r="Y143" s="89"/>
    </row>
    <row r="144" spans="1:25" ht="18.75" customHeight="1">
      <c r="A144" s="68" t="s">
        <v>1341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94"/>
      <c r="Q144" s="89"/>
      <c r="R144" s="89"/>
      <c r="S144" s="89"/>
      <c r="T144" s="89"/>
      <c r="U144" s="89"/>
      <c r="V144" s="89"/>
      <c r="W144" s="89"/>
      <c r="X144" s="89"/>
      <c r="Y144" s="89"/>
    </row>
    <row r="145" spans="1:25" ht="18.75" customHeight="1">
      <c r="A145" s="68" t="s">
        <v>1342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94"/>
      <c r="Q145" s="89"/>
      <c r="R145" s="89"/>
      <c r="S145" s="89"/>
      <c r="T145" s="89"/>
      <c r="U145" s="89"/>
      <c r="V145" s="89"/>
      <c r="W145" s="89"/>
      <c r="X145" s="89"/>
      <c r="Y145" s="89"/>
    </row>
    <row r="146" spans="1:25" ht="18.75" customHeight="1">
      <c r="A146" s="68" t="s">
        <v>1343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94"/>
      <c r="Q146" s="89"/>
      <c r="R146" s="89"/>
      <c r="S146" s="89"/>
      <c r="T146" s="89"/>
      <c r="U146" s="89"/>
      <c r="V146" s="89"/>
      <c r="W146" s="89"/>
      <c r="X146" s="89"/>
      <c r="Y146" s="89"/>
    </row>
    <row r="147" spans="1:25" ht="18.75" customHeight="1">
      <c r="A147" s="68" t="s">
        <v>1344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94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5" ht="18.75" customHeight="1">
      <c r="A148" s="68" t="s">
        <v>1345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4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5" ht="18.75" customHeight="1">
      <c r="A149" s="68" t="s">
        <v>1346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94"/>
      <c r="Q149" s="89"/>
      <c r="R149" s="89"/>
      <c r="S149" s="89"/>
      <c r="T149" s="89"/>
      <c r="U149" s="89"/>
      <c r="V149" s="89"/>
      <c r="W149" s="89"/>
      <c r="X149" s="89"/>
      <c r="Y149" s="89"/>
    </row>
    <row r="150" spans="1:25" ht="18.75" customHeight="1">
      <c r="A150" s="68" t="s">
        <v>1347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94"/>
      <c r="Q150" s="89"/>
      <c r="R150" s="89"/>
      <c r="S150" s="89"/>
      <c r="T150" s="89"/>
      <c r="U150" s="89"/>
      <c r="V150" s="89"/>
      <c r="W150" s="89"/>
      <c r="X150" s="89"/>
      <c r="Y150" s="89"/>
    </row>
    <row r="151" spans="1:25" ht="18.75" customHeight="1">
      <c r="A151" s="68" t="s">
        <v>1348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94"/>
      <c r="Q151" s="89"/>
      <c r="R151" s="89"/>
      <c r="S151" s="89"/>
      <c r="T151" s="89"/>
      <c r="U151" s="89"/>
      <c r="V151" s="89"/>
      <c r="W151" s="89"/>
      <c r="X151" s="89"/>
      <c r="Y151" s="89"/>
    </row>
  </sheetData>
  <sheetProtection/>
  <mergeCells count="26">
    <mergeCell ref="V5:V6"/>
    <mergeCell ref="W5:W6"/>
    <mergeCell ref="X5:X6"/>
    <mergeCell ref="Y5:Y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47" right="0.47" top="0.59" bottom="0.47" header="0.31" footer="0.31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0"/>
  <sheetViews>
    <sheetView showGridLines="0" showZeros="0" workbookViewId="0" topLeftCell="A1">
      <pane xSplit="1" ySplit="6" topLeftCell="B82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J85" sqref="J85"/>
    </sheetView>
  </sheetViews>
  <sheetFormatPr defaultColWidth="5.75390625" defaultRowHeight="14.25"/>
  <cols>
    <col min="1" max="1" width="12.875" style="56" customWidth="1"/>
    <col min="2" max="2" width="6.75390625" style="56" customWidth="1"/>
    <col min="3" max="3" width="6.125" style="56" customWidth="1"/>
    <col min="4" max="4" width="5.625" style="56" customWidth="1"/>
    <col min="5" max="5" width="6.125" style="56" customWidth="1"/>
    <col min="6" max="6" width="7.125" style="56" customWidth="1"/>
    <col min="7" max="7" width="5.625" style="56" customWidth="1"/>
    <col min="8" max="8" width="8.375" style="56" customWidth="1"/>
    <col min="9" max="9" width="5.625" style="56" customWidth="1"/>
    <col min="10" max="10" width="7.50390625" style="57" customWidth="1"/>
    <col min="11" max="11" width="5.625" style="56" customWidth="1"/>
    <col min="12" max="13" width="5.625" style="57" customWidth="1"/>
    <col min="14" max="14" width="8.125" style="57" customWidth="1"/>
    <col min="15" max="18" width="5.625" style="56" customWidth="1"/>
    <col min="19" max="22" width="5.625" style="57" customWidth="1"/>
    <col min="23" max="23" width="5.625" style="56" customWidth="1"/>
    <col min="24" max="16384" width="5.75390625" style="56" customWidth="1"/>
  </cols>
  <sheetData>
    <row r="1" ht="14.25">
      <c r="A1" s="27" t="s">
        <v>1393</v>
      </c>
    </row>
    <row r="2" spans="1:23" ht="33.75" customHeight="1">
      <c r="A2" s="166" t="s">
        <v>1394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6.5" customHeight="1">
      <c r="A3" s="59"/>
      <c r="B3" s="59"/>
      <c r="C3" s="59"/>
      <c r="D3" s="59"/>
      <c r="E3" s="59"/>
      <c r="F3" s="59"/>
      <c r="G3" s="59"/>
      <c r="H3" s="59"/>
      <c r="I3" s="59"/>
      <c r="J3" s="78"/>
      <c r="K3" s="59"/>
      <c r="L3" s="78"/>
      <c r="M3" s="78"/>
      <c r="N3" s="78"/>
      <c r="O3" s="59"/>
      <c r="P3" s="59"/>
      <c r="Q3" s="59"/>
      <c r="R3" s="59"/>
      <c r="S3" s="78"/>
      <c r="T3" s="78"/>
      <c r="U3" s="78"/>
      <c r="V3" s="78"/>
      <c r="W3" s="59" t="s">
        <v>20</v>
      </c>
    </row>
    <row r="4" spans="1:23" ht="31.5" customHeight="1">
      <c r="A4" s="179" t="s">
        <v>1183</v>
      </c>
      <c r="B4" s="193" t="s">
        <v>1395</v>
      </c>
      <c r="C4" s="176" t="s">
        <v>1396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8"/>
    </row>
    <row r="5" spans="1:23" ht="72.75" customHeight="1">
      <c r="A5" s="181"/>
      <c r="B5" s="194"/>
      <c r="C5" s="77" t="s">
        <v>1397</v>
      </c>
      <c r="D5" s="60" t="s">
        <v>1398</v>
      </c>
      <c r="E5" s="60" t="s">
        <v>1399</v>
      </c>
      <c r="F5" s="60" t="s">
        <v>1400</v>
      </c>
      <c r="G5" s="60" t="s">
        <v>1401</v>
      </c>
      <c r="H5" s="60" t="s">
        <v>1402</v>
      </c>
      <c r="I5" s="60" t="s">
        <v>1403</v>
      </c>
      <c r="J5" s="60" t="s">
        <v>1404</v>
      </c>
      <c r="K5" s="60" t="s">
        <v>1405</v>
      </c>
      <c r="L5" s="60" t="s">
        <v>1406</v>
      </c>
      <c r="M5" s="60" t="s">
        <v>1407</v>
      </c>
      <c r="N5" s="60" t="s">
        <v>1408</v>
      </c>
      <c r="O5" s="60" t="s">
        <v>1409</v>
      </c>
      <c r="P5" s="60" t="s">
        <v>1410</v>
      </c>
      <c r="Q5" s="60" t="s">
        <v>1411</v>
      </c>
      <c r="R5" s="60" t="s">
        <v>1412</v>
      </c>
      <c r="S5" s="60" t="s">
        <v>1413</v>
      </c>
      <c r="T5" s="60" t="s">
        <v>1414</v>
      </c>
      <c r="U5" s="60" t="s">
        <v>1415</v>
      </c>
      <c r="V5" s="60" t="s">
        <v>1416</v>
      </c>
      <c r="W5" s="60" t="s">
        <v>1417</v>
      </c>
    </row>
    <row r="6" spans="1:23" s="55" customFormat="1" ht="20.25" customHeight="1">
      <c r="A6" s="62" t="s">
        <v>1213</v>
      </c>
      <c r="B6" s="63">
        <f>'表三'!C16+'表三'!C37</f>
        <v>56610</v>
      </c>
      <c r="C6" s="63">
        <f>'表三'!C16</f>
        <v>32583</v>
      </c>
      <c r="D6" s="63">
        <f>'表三'!C17</f>
        <v>0</v>
      </c>
      <c r="E6" s="63">
        <f>'表三'!C18</f>
        <v>13000</v>
      </c>
      <c r="F6" s="63">
        <f>'表三'!C19</f>
        <v>482</v>
      </c>
      <c r="G6" s="63">
        <f>'表三'!C20</f>
        <v>1000</v>
      </c>
      <c r="H6" s="63">
        <f>'表三'!C21</f>
        <v>0</v>
      </c>
      <c r="I6" s="63">
        <f>'表三'!C22</f>
        <v>0</v>
      </c>
      <c r="J6" s="70">
        <f>'表三'!C23</f>
        <v>0</v>
      </c>
      <c r="K6" s="63">
        <f>'表三'!C24</f>
        <v>942</v>
      </c>
      <c r="L6" s="70">
        <f>'表三'!C25</f>
        <v>3000</v>
      </c>
      <c r="M6" s="70">
        <f>'表三'!C26</f>
        <v>5299</v>
      </c>
      <c r="N6" s="70">
        <f>'表三'!C27</f>
        <v>5860</v>
      </c>
      <c r="O6" s="63">
        <f>'表三'!C28</f>
        <v>0</v>
      </c>
      <c r="P6" s="63">
        <f>'表三'!C29</f>
        <v>0</v>
      </c>
      <c r="Q6" s="63">
        <f>'表三'!C30</f>
        <v>0</v>
      </c>
      <c r="R6" s="63">
        <f>'表三'!C31</f>
        <v>3000</v>
      </c>
      <c r="S6" s="70">
        <f>'表三'!C32</f>
        <v>0</v>
      </c>
      <c r="T6" s="70">
        <f>'表三'!C33</f>
        <v>0</v>
      </c>
      <c r="U6" s="70">
        <f>'表三'!C34</f>
        <v>0</v>
      </c>
      <c r="V6" s="70">
        <f>'表三'!C35</f>
        <v>0</v>
      </c>
      <c r="W6" s="63">
        <f>'表三'!C36</f>
        <v>0</v>
      </c>
    </row>
    <row r="7" spans="1:23" s="55" customFormat="1" ht="20.25" customHeight="1">
      <c r="A7" s="64" t="s">
        <v>1214</v>
      </c>
      <c r="B7" s="65"/>
      <c r="C7" s="65"/>
      <c r="D7" s="65"/>
      <c r="E7" s="65"/>
      <c r="F7" s="65"/>
      <c r="G7" s="65"/>
      <c r="H7" s="65"/>
      <c r="I7" s="65"/>
      <c r="J7" s="71"/>
      <c r="K7" s="65"/>
      <c r="L7" s="71"/>
      <c r="M7" s="71"/>
      <c r="N7" s="71"/>
      <c r="O7" s="65"/>
      <c r="P7" s="65"/>
      <c r="Q7" s="65"/>
      <c r="R7" s="65"/>
      <c r="S7" s="71"/>
      <c r="T7" s="71"/>
      <c r="U7" s="71"/>
      <c r="V7" s="71"/>
      <c r="W7" s="65"/>
    </row>
    <row r="8" spans="1:23" s="55" customFormat="1" ht="20.25" customHeight="1">
      <c r="A8" s="66" t="s">
        <v>1215</v>
      </c>
      <c r="B8" s="65"/>
      <c r="C8" s="65"/>
      <c r="D8" s="65"/>
      <c r="E8" s="65"/>
      <c r="F8" s="65"/>
      <c r="G8" s="65"/>
      <c r="H8" s="65"/>
      <c r="I8" s="65"/>
      <c r="J8" s="71"/>
      <c r="K8" s="65"/>
      <c r="L8" s="71"/>
      <c r="M8" s="71"/>
      <c r="N8" s="71"/>
      <c r="O8" s="65"/>
      <c r="P8" s="65"/>
      <c r="Q8" s="65"/>
      <c r="R8" s="65"/>
      <c r="S8" s="71"/>
      <c r="T8" s="71"/>
      <c r="U8" s="71"/>
      <c r="V8" s="71"/>
      <c r="W8" s="65"/>
    </row>
    <row r="9" spans="1:23" s="55" customFormat="1" ht="20.25" customHeight="1">
      <c r="A9" s="66" t="s">
        <v>1216</v>
      </c>
      <c r="B9" s="67"/>
      <c r="C9" s="67"/>
      <c r="D9" s="67"/>
      <c r="E9" s="67"/>
      <c r="F9" s="67"/>
      <c r="G9" s="67"/>
      <c r="H9" s="67"/>
      <c r="I9" s="67"/>
      <c r="J9" s="72"/>
      <c r="K9" s="67"/>
      <c r="L9" s="72"/>
      <c r="M9" s="72"/>
      <c r="N9" s="72"/>
      <c r="O9" s="67"/>
      <c r="P9" s="67"/>
      <c r="Q9" s="67"/>
      <c r="R9" s="67"/>
      <c r="S9" s="72"/>
      <c r="T9" s="72"/>
      <c r="U9" s="72"/>
      <c r="V9" s="72"/>
      <c r="W9" s="67"/>
    </row>
    <row r="10" spans="1:23" s="55" customFormat="1" ht="20.25" customHeight="1">
      <c r="A10" s="68" t="s">
        <v>1217</v>
      </c>
      <c r="B10" s="67"/>
      <c r="C10" s="67"/>
      <c r="D10" s="67"/>
      <c r="E10" s="67"/>
      <c r="F10" s="67"/>
      <c r="G10" s="67"/>
      <c r="H10" s="67"/>
      <c r="I10" s="67"/>
      <c r="J10" s="72"/>
      <c r="K10" s="67"/>
      <c r="L10" s="72"/>
      <c r="M10" s="72"/>
      <c r="N10" s="72"/>
      <c r="O10" s="67"/>
      <c r="P10" s="67"/>
      <c r="Q10" s="67"/>
      <c r="R10" s="67"/>
      <c r="S10" s="72"/>
      <c r="T10" s="72"/>
      <c r="U10" s="72"/>
      <c r="V10" s="72"/>
      <c r="W10" s="67"/>
    </row>
    <row r="11" spans="1:23" s="55" customFormat="1" ht="20.25" customHeight="1">
      <c r="A11" s="68" t="s">
        <v>1218</v>
      </c>
      <c r="B11" s="67"/>
      <c r="C11" s="67"/>
      <c r="D11" s="67"/>
      <c r="E11" s="67"/>
      <c r="F11" s="67"/>
      <c r="G11" s="67"/>
      <c r="H11" s="67"/>
      <c r="I11" s="67"/>
      <c r="J11" s="72"/>
      <c r="K11" s="67"/>
      <c r="L11" s="72"/>
      <c r="M11" s="72"/>
      <c r="N11" s="72"/>
      <c r="O11" s="67"/>
      <c r="P11" s="67"/>
      <c r="Q11" s="67"/>
      <c r="R11" s="67"/>
      <c r="S11" s="72"/>
      <c r="T11" s="72"/>
      <c r="U11" s="72"/>
      <c r="V11" s="72"/>
      <c r="W11" s="67"/>
    </row>
    <row r="12" spans="1:23" s="55" customFormat="1" ht="20.25" customHeight="1">
      <c r="A12" s="68" t="s">
        <v>1219</v>
      </c>
      <c r="B12" s="67"/>
      <c r="C12" s="67"/>
      <c r="D12" s="67"/>
      <c r="E12" s="67"/>
      <c r="F12" s="67"/>
      <c r="G12" s="67"/>
      <c r="H12" s="67"/>
      <c r="I12" s="67"/>
      <c r="J12" s="72"/>
      <c r="K12" s="67"/>
      <c r="L12" s="72"/>
      <c r="M12" s="72"/>
      <c r="N12" s="72"/>
      <c r="O12" s="67"/>
      <c r="P12" s="67"/>
      <c r="Q12" s="67"/>
      <c r="R12" s="67"/>
      <c r="S12" s="72"/>
      <c r="T12" s="72"/>
      <c r="U12" s="72"/>
      <c r="V12" s="72"/>
      <c r="W12" s="67"/>
    </row>
    <row r="13" spans="1:23" s="55" customFormat="1" ht="20.25" customHeight="1">
      <c r="A13" s="68" t="s">
        <v>1220</v>
      </c>
      <c r="B13" s="67"/>
      <c r="C13" s="67"/>
      <c r="D13" s="67"/>
      <c r="E13" s="67"/>
      <c r="F13" s="67"/>
      <c r="G13" s="67"/>
      <c r="H13" s="67"/>
      <c r="I13" s="67"/>
      <c r="J13" s="72"/>
      <c r="K13" s="67"/>
      <c r="L13" s="72"/>
      <c r="M13" s="72"/>
      <c r="N13" s="72"/>
      <c r="O13" s="67"/>
      <c r="P13" s="67"/>
      <c r="Q13" s="67"/>
      <c r="R13" s="67"/>
      <c r="S13" s="72"/>
      <c r="T13" s="72"/>
      <c r="U13" s="72"/>
      <c r="V13" s="72"/>
      <c r="W13" s="67"/>
    </row>
    <row r="14" spans="1:23" s="55" customFormat="1" ht="20.25" customHeight="1">
      <c r="A14" s="68" t="s">
        <v>1221</v>
      </c>
      <c r="B14" s="67"/>
      <c r="C14" s="67"/>
      <c r="D14" s="67"/>
      <c r="E14" s="67"/>
      <c r="F14" s="67"/>
      <c r="G14" s="67"/>
      <c r="H14" s="67"/>
      <c r="I14" s="67"/>
      <c r="J14" s="72"/>
      <c r="K14" s="67"/>
      <c r="L14" s="72"/>
      <c r="M14" s="72"/>
      <c r="N14" s="72"/>
      <c r="O14" s="67"/>
      <c r="P14" s="67"/>
      <c r="Q14" s="67"/>
      <c r="R14" s="67"/>
      <c r="S14" s="72"/>
      <c r="T14" s="72"/>
      <c r="U14" s="72"/>
      <c r="V14" s="72"/>
      <c r="W14" s="67"/>
    </row>
    <row r="15" spans="1:23" s="55" customFormat="1" ht="20.25" customHeight="1">
      <c r="A15" s="68" t="s">
        <v>1222</v>
      </c>
      <c r="B15" s="67"/>
      <c r="C15" s="67"/>
      <c r="D15" s="67"/>
      <c r="E15" s="67"/>
      <c r="F15" s="67"/>
      <c r="G15" s="67"/>
      <c r="H15" s="67"/>
      <c r="I15" s="67"/>
      <c r="J15" s="72"/>
      <c r="K15" s="67"/>
      <c r="L15" s="72"/>
      <c r="M15" s="72"/>
      <c r="N15" s="72"/>
      <c r="O15" s="67"/>
      <c r="P15" s="67"/>
      <c r="Q15" s="67"/>
      <c r="R15" s="67"/>
      <c r="S15" s="72"/>
      <c r="T15" s="72"/>
      <c r="U15" s="72"/>
      <c r="V15" s="72"/>
      <c r="W15" s="67"/>
    </row>
    <row r="16" spans="1:23" s="55" customFormat="1" ht="20.25" customHeight="1">
      <c r="A16" s="68" t="s">
        <v>1223</v>
      </c>
      <c r="B16" s="67"/>
      <c r="C16" s="67"/>
      <c r="D16" s="67"/>
      <c r="E16" s="67"/>
      <c r="F16" s="67"/>
      <c r="G16" s="67"/>
      <c r="H16" s="67"/>
      <c r="I16" s="67"/>
      <c r="J16" s="72"/>
      <c r="K16" s="67"/>
      <c r="L16" s="72"/>
      <c r="M16" s="72"/>
      <c r="N16" s="72"/>
      <c r="O16" s="67"/>
      <c r="P16" s="67"/>
      <c r="Q16" s="67"/>
      <c r="R16" s="67"/>
      <c r="S16" s="72"/>
      <c r="T16" s="72"/>
      <c r="U16" s="72"/>
      <c r="V16" s="72"/>
      <c r="W16" s="67"/>
    </row>
    <row r="17" spans="1:23" s="55" customFormat="1" ht="20.25" customHeight="1">
      <c r="A17" s="68" t="s">
        <v>1224</v>
      </c>
      <c r="B17" s="67"/>
      <c r="C17" s="67"/>
      <c r="D17" s="67"/>
      <c r="E17" s="67"/>
      <c r="F17" s="67"/>
      <c r="G17" s="67"/>
      <c r="H17" s="67"/>
      <c r="I17" s="67"/>
      <c r="J17" s="72"/>
      <c r="K17" s="67"/>
      <c r="L17" s="72"/>
      <c r="M17" s="72"/>
      <c r="N17" s="72"/>
      <c r="O17" s="67"/>
      <c r="P17" s="67"/>
      <c r="Q17" s="67"/>
      <c r="R17" s="67"/>
      <c r="S17" s="72"/>
      <c r="T17" s="72"/>
      <c r="U17" s="72"/>
      <c r="V17" s="72"/>
      <c r="W17" s="67"/>
    </row>
    <row r="18" spans="1:23" s="55" customFormat="1" ht="20.25" customHeight="1">
      <c r="A18" s="68" t="s">
        <v>1225</v>
      </c>
      <c r="B18" s="67"/>
      <c r="C18" s="67"/>
      <c r="D18" s="67"/>
      <c r="E18" s="67"/>
      <c r="F18" s="67"/>
      <c r="G18" s="67"/>
      <c r="H18" s="67"/>
      <c r="I18" s="67"/>
      <c r="J18" s="72"/>
      <c r="K18" s="67"/>
      <c r="L18" s="72"/>
      <c r="M18" s="72"/>
      <c r="N18" s="72"/>
      <c r="O18" s="67"/>
      <c r="P18" s="67"/>
      <c r="Q18" s="67"/>
      <c r="R18" s="67"/>
      <c r="S18" s="72"/>
      <c r="T18" s="72"/>
      <c r="U18" s="72"/>
      <c r="V18" s="72"/>
      <c r="W18" s="67"/>
    </row>
    <row r="19" spans="1:23" s="55" customFormat="1" ht="20.25" customHeight="1">
      <c r="A19" s="68" t="s">
        <v>1226</v>
      </c>
      <c r="B19" s="67"/>
      <c r="C19" s="67"/>
      <c r="D19" s="67"/>
      <c r="E19" s="67"/>
      <c r="F19" s="67"/>
      <c r="G19" s="67"/>
      <c r="H19" s="67"/>
      <c r="I19" s="67"/>
      <c r="J19" s="72"/>
      <c r="K19" s="67"/>
      <c r="L19" s="72"/>
      <c r="M19" s="72"/>
      <c r="N19" s="72"/>
      <c r="O19" s="67"/>
      <c r="P19" s="67"/>
      <c r="Q19" s="67"/>
      <c r="R19" s="67"/>
      <c r="S19" s="72"/>
      <c r="T19" s="72"/>
      <c r="U19" s="72"/>
      <c r="V19" s="72"/>
      <c r="W19" s="67"/>
    </row>
    <row r="20" spans="1:23" s="55" customFormat="1" ht="20.25" customHeight="1">
      <c r="A20" s="68" t="s">
        <v>1227</v>
      </c>
      <c r="B20" s="67"/>
      <c r="C20" s="67"/>
      <c r="D20" s="67"/>
      <c r="E20" s="67"/>
      <c r="F20" s="67"/>
      <c r="G20" s="67"/>
      <c r="H20" s="67"/>
      <c r="I20" s="67"/>
      <c r="J20" s="72"/>
      <c r="K20" s="67"/>
      <c r="L20" s="72"/>
      <c r="M20" s="72"/>
      <c r="N20" s="72"/>
      <c r="O20" s="67"/>
      <c r="P20" s="67"/>
      <c r="Q20" s="67"/>
      <c r="R20" s="67"/>
      <c r="S20" s="72"/>
      <c r="T20" s="72"/>
      <c r="U20" s="72"/>
      <c r="V20" s="72"/>
      <c r="W20" s="67"/>
    </row>
    <row r="21" spans="1:23" s="55" customFormat="1" ht="20.25" customHeight="1">
      <c r="A21" s="68" t="s">
        <v>1228</v>
      </c>
      <c r="B21" s="67"/>
      <c r="C21" s="67"/>
      <c r="D21" s="67"/>
      <c r="E21" s="67"/>
      <c r="F21" s="67"/>
      <c r="G21" s="67"/>
      <c r="H21" s="67"/>
      <c r="I21" s="67"/>
      <c r="J21" s="72"/>
      <c r="K21" s="67"/>
      <c r="L21" s="72"/>
      <c r="M21" s="72"/>
      <c r="N21" s="72"/>
      <c r="O21" s="67"/>
      <c r="P21" s="67"/>
      <c r="Q21" s="67"/>
      <c r="R21" s="67"/>
      <c r="S21" s="72"/>
      <c r="T21" s="72"/>
      <c r="U21" s="72"/>
      <c r="V21" s="72"/>
      <c r="W21" s="67"/>
    </row>
    <row r="22" spans="1:23" s="55" customFormat="1" ht="20.25" customHeight="1">
      <c r="A22" s="64" t="s">
        <v>1229</v>
      </c>
      <c r="B22" s="67"/>
      <c r="C22" s="67"/>
      <c r="D22" s="67"/>
      <c r="E22" s="67"/>
      <c r="F22" s="67"/>
      <c r="G22" s="67"/>
      <c r="H22" s="67"/>
      <c r="I22" s="67"/>
      <c r="J22" s="72"/>
      <c r="K22" s="67"/>
      <c r="L22" s="72"/>
      <c r="M22" s="72"/>
      <c r="N22" s="72"/>
      <c r="O22" s="67"/>
      <c r="P22" s="67"/>
      <c r="Q22" s="67"/>
      <c r="R22" s="67"/>
      <c r="S22" s="72"/>
      <c r="T22" s="72"/>
      <c r="U22" s="72"/>
      <c r="V22" s="72"/>
      <c r="W22" s="67"/>
    </row>
    <row r="23" spans="1:23" s="55" customFormat="1" ht="20.25" customHeight="1">
      <c r="A23" s="68" t="s">
        <v>1230</v>
      </c>
      <c r="B23" s="67"/>
      <c r="C23" s="67"/>
      <c r="D23" s="67"/>
      <c r="E23" s="67"/>
      <c r="F23" s="67"/>
      <c r="G23" s="67"/>
      <c r="H23" s="67"/>
      <c r="I23" s="67"/>
      <c r="J23" s="72"/>
      <c r="K23" s="67"/>
      <c r="L23" s="72"/>
      <c r="M23" s="72"/>
      <c r="N23" s="72"/>
      <c r="O23" s="67"/>
      <c r="P23" s="67"/>
      <c r="Q23" s="67"/>
      <c r="R23" s="67"/>
      <c r="S23" s="72"/>
      <c r="T23" s="72"/>
      <c r="U23" s="72"/>
      <c r="V23" s="72"/>
      <c r="W23" s="67"/>
    </row>
    <row r="24" spans="1:23" s="55" customFormat="1" ht="20.25" customHeight="1">
      <c r="A24" s="68" t="s">
        <v>1216</v>
      </c>
      <c r="B24" s="67"/>
      <c r="C24" s="67"/>
      <c r="D24" s="67"/>
      <c r="E24" s="67"/>
      <c r="F24" s="67"/>
      <c r="G24" s="67"/>
      <c r="H24" s="67"/>
      <c r="I24" s="67"/>
      <c r="J24" s="72"/>
      <c r="K24" s="67"/>
      <c r="L24" s="72"/>
      <c r="M24" s="72"/>
      <c r="N24" s="72"/>
      <c r="O24" s="67"/>
      <c r="P24" s="67"/>
      <c r="Q24" s="67"/>
      <c r="R24" s="67"/>
      <c r="S24" s="72"/>
      <c r="T24" s="72"/>
      <c r="U24" s="72"/>
      <c r="V24" s="72"/>
      <c r="W24" s="67"/>
    </row>
    <row r="25" spans="1:23" s="55" customFormat="1" ht="20.25" customHeight="1">
      <c r="A25" s="68" t="s">
        <v>1231</v>
      </c>
      <c r="B25" s="67"/>
      <c r="C25" s="67"/>
      <c r="D25" s="67"/>
      <c r="E25" s="67"/>
      <c r="F25" s="67"/>
      <c r="G25" s="67"/>
      <c r="H25" s="67"/>
      <c r="I25" s="67"/>
      <c r="J25" s="72"/>
      <c r="K25" s="67"/>
      <c r="L25" s="72"/>
      <c r="M25" s="72"/>
      <c r="N25" s="72"/>
      <c r="O25" s="67"/>
      <c r="P25" s="67"/>
      <c r="Q25" s="67"/>
      <c r="R25" s="67"/>
      <c r="S25" s="72"/>
      <c r="T25" s="72"/>
      <c r="U25" s="72"/>
      <c r="V25" s="72"/>
      <c r="W25" s="67"/>
    </row>
    <row r="26" spans="1:23" s="55" customFormat="1" ht="20.25" customHeight="1">
      <c r="A26" s="68" t="s">
        <v>1232</v>
      </c>
      <c r="B26" s="67"/>
      <c r="C26" s="67"/>
      <c r="D26" s="67"/>
      <c r="E26" s="67"/>
      <c r="F26" s="67"/>
      <c r="G26" s="67"/>
      <c r="H26" s="67"/>
      <c r="I26" s="67"/>
      <c r="J26" s="72"/>
      <c r="K26" s="67"/>
      <c r="L26" s="72"/>
      <c r="M26" s="72"/>
      <c r="N26" s="72"/>
      <c r="O26" s="67"/>
      <c r="P26" s="67"/>
      <c r="Q26" s="67"/>
      <c r="R26" s="67"/>
      <c r="S26" s="72"/>
      <c r="T26" s="72"/>
      <c r="U26" s="72"/>
      <c r="V26" s="72"/>
      <c r="W26" s="67"/>
    </row>
    <row r="27" spans="1:23" s="55" customFormat="1" ht="20.25" customHeight="1">
      <c r="A27" s="68" t="s">
        <v>1233</v>
      </c>
      <c r="B27" s="67"/>
      <c r="C27" s="67"/>
      <c r="D27" s="67"/>
      <c r="E27" s="67"/>
      <c r="F27" s="67"/>
      <c r="G27" s="67"/>
      <c r="H27" s="67"/>
      <c r="I27" s="67"/>
      <c r="J27" s="72"/>
      <c r="K27" s="67"/>
      <c r="L27" s="72"/>
      <c r="M27" s="72"/>
      <c r="N27" s="72"/>
      <c r="O27" s="67"/>
      <c r="P27" s="67"/>
      <c r="Q27" s="67"/>
      <c r="R27" s="67"/>
      <c r="S27" s="72"/>
      <c r="T27" s="72"/>
      <c r="U27" s="72"/>
      <c r="V27" s="72"/>
      <c r="W27" s="67"/>
    </row>
    <row r="28" spans="1:23" s="55" customFormat="1" ht="20.25" customHeight="1">
      <c r="A28" s="68" t="s">
        <v>1234</v>
      </c>
      <c r="B28" s="67"/>
      <c r="C28" s="67"/>
      <c r="D28" s="67"/>
      <c r="E28" s="67"/>
      <c r="F28" s="67"/>
      <c r="G28" s="67"/>
      <c r="H28" s="67"/>
      <c r="I28" s="67"/>
      <c r="J28" s="72"/>
      <c r="K28" s="67"/>
      <c r="L28" s="72"/>
      <c r="M28" s="72"/>
      <c r="N28" s="72"/>
      <c r="O28" s="67"/>
      <c r="P28" s="67"/>
      <c r="Q28" s="67"/>
      <c r="R28" s="67"/>
      <c r="S28" s="72"/>
      <c r="T28" s="72"/>
      <c r="U28" s="72"/>
      <c r="V28" s="72"/>
      <c r="W28" s="67"/>
    </row>
    <row r="29" spans="1:23" s="55" customFormat="1" ht="20.25" customHeight="1">
      <c r="A29" s="68" t="s">
        <v>1235</v>
      </c>
      <c r="B29" s="67"/>
      <c r="C29" s="67"/>
      <c r="D29" s="67"/>
      <c r="E29" s="67"/>
      <c r="F29" s="67"/>
      <c r="G29" s="67"/>
      <c r="H29" s="67"/>
      <c r="I29" s="67"/>
      <c r="J29" s="72"/>
      <c r="K29" s="67"/>
      <c r="L29" s="72"/>
      <c r="M29" s="72"/>
      <c r="N29" s="72"/>
      <c r="O29" s="67"/>
      <c r="P29" s="67"/>
      <c r="Q29" s="67"/>
      <c r="R29" s="67"/>
      <c r="S29" s="72"/>
      <c r="T29" s="72"/>
      <c r="U29" s="72"/>
      <c r="V29" s="72"/>
      <c r="W29" s="67"/>
    </row>
    <row r="30" spans="1:23" s="55" customFormat="1" ht="20.25" customHeight="1">
      <c r="A30" s="64" t="s">
        <v>1236</v>
      </c>
      <c r="B30" s="67"/>
      <c r="C30" s="67"/>
      <c r="D30" s="67"/>
      <c r="E30" s="67"/>
      <c r="F30" s="67"/>
      <c r="G30" s="67"/>
      <c r="H30" s="67"/>
      <c r="I30" s="67"/>
      <c r="J30" s="72"/>
      <c r="K30" s="67"/>
      <c r="L30" s="72"/>
      <c r="M30" s="72"/>
      <c r="N30" s="72"/>
      <c r="O30" s="67"/>
      <c r="P30" s="67"/>
      <c r="Q30" s="67"/>
      <c r="R30" s="67"/>
      <c r="S30" s="72"/>
      <c r="T30" s="72"/>
      <c r="U30" s="72"/>
      <c r="V30" s="72"/>
      <c r="W30" s="67"/>
    </row>
    <row r="31" spans="1:23" ht="20.25" customHeight="1">
      <c r="A31" s="68" t="s">
        <v>1237</v>
      </c>
      <c r="B31" s="69"/>
      <c r="C31" s="69"/>
      <c r="D31" s="69"/>
      <c r="E31" s="69"/>
      <c r="F31" s="69"/>
      <c r="G31" s="69"/>
      <c r="H31" s="69"/>
      <c r="I31" s="69"/>
      <c r="J31" s="73"/>
      <c r="K31" s="69"/>
      <c r="L31" s="73"/>
      <c r="M31" s="73"/>
      <c r="N31" s="73"/>
      <c r="O31" s="69"/>
      <c r="P31" s="69"/>
      <c r="Q31" s="69"/>
      <c r="R31" s="69"/>
      <c r="S31" s="73"/>
      <c r="T31" s="73"/>
      <c r="U31" s="73"/>
      <c r="V31" s="73"/>
      <c r="W31" s="69"/>
    </row>
    <row r="32" spans="1:23" ht="20.25" customHeight="1">
      <c r="A32" s="68" t="s">
        <v>1216</v>
      </c>
      <c r="B32" s="69"/>
      <c r="C32" s="69"/>
      <c r="D32" s="69"/>
      <c r="E32" s="69"/>
      <c r="F32" s="69"/>
      <c r="G32" s="69"/>
      <c r="H32" s="69"/>
      <c r="I32" s="69"/>
      <c r="J32" s="73"/>
      <c r="K32" s="69"/>
      <c r="L32" s="73"/>
      <c r="M32" s="73"/>
      <c r="N32" s="73"/>
      <c r="O32" s="69"/>
      <c r="P32" s="69"/>
      <c r="Q32" s="69"/>
      <c r="R32" s="69"/>
      <c r="S32" s="73"/>
      <c r="T32" s="73"/>
      <c r="U32" s="73"/>
      <c r="V32" s="73"/>
      <c r="W32" s="69"/>
    </row>
    <row r="33" spans="1:23" ht="20.25" customHeight="1">
      <c r="A33" s="68" t="s">
        <v>1238</v>
      </c>
      <c r="B33" s="69"/>
      <c r="C33" s="69"/>
      <c r="D33" s="69"/>
      <c r="E33" s="69"/>
      <c r="F33" s="69"/>
      <c r="G33" s="69"/>
      <c r="H33" s="69"/>
      <c r="I33" s="69"/>
      <c r="J33" s="73"/>
      <c r="K33" s="69"/>
      <c r="L33" s="73"/>
      <c r="M33" s="73"/>
      <c r="N33" s="73"/>
      <c r="O33" s="69"/>
      <c r="P33" s="69"/>
      <c r="Q33" s="69"/>
      <c r="R33" s="69"/>
      <c r="S33" s="73"/>
      <c r="T33" s="73"/>
      <c r="U33" s="73"/>
      <c r="V33" s="73"/>
      <c r="W33" s="69"/>
    </row>
    <row r="34" spans="1:23" ht="20.25" customHeight="1">
      <c r="A34" s="68" t="s">
        <v>1239</v>
      </c>
      <c r="B34" s="69"/>
      <c r="C34" s="69"/>
      <c r="D34" s="69"/>
      <c r="E34" s="69"/>
      <c r="F34" s="69"/>
      <c r="G34" s="69"/>
      <c r="H34" s="69"/>
      <c r="I34" s="69"/>
      <c r="J34" s="73"/>
      <c r="K34" s="69"/>
      <c r="L34" s="73"/>
      <c r="M34" s="73"/>
      <c r="N34" s="73"/>
      <c r="O34" s="69"/>
      <c r="P34" s="69"/>
      <c r="Q34" s="69"/>
      <c r="R34" s="69"/>
      <c r="S34" s="73"/>
      <c r="T34" s="73"/>
      <c r="U34" s="73"/>
      <c r="V34" s="73"/>
      <c r="W34" s="69"/>
    </row>
    <row r="35" spans="1:23" ht="20.25" customHeight="1">
      <c r="A35" s="68" t="s">
        <v>1240</v>
      </c>
      <c r="B35" s="69"/>
      <c r="C35" s="69"/>
      <c r="D35" s="69"/>
      <c r="E35" s="69"/>
      <c r="F35" s="69"/>
      <c r="G35" s="69"/>
      <c r="H35" s="69"/>
      <c r="I35" s="69"/>
      <c r="J35" s="73"/>
      <c r="K35" s="69"/>
      <c r="L35" s="73"/>
      <c r="M35" s="73"/>
      <c r="N35" s="73"/>
      <c r="O35" s="69"/>
      <c r="P35" s="69"/>
      <c r="Q35" s="69"/>
      <c r="R35" s="69"/>
      <c r="S35" s="73"/>
      <c r="T35" s="73"/>
      <c r="U35" s="73"/>
      <c r="V35" s="73"/>
      <c r="W35" s="69"/>
    </row>
    <row r="36" spans="1:23" ht="20.25" customHeight="1">
      <c r="A36" s="68" t="s">
        <v>1241</v>
      </c>
      <c r="B36" s="69"/>
      <c r="C36" s="69"/>
      <c r="D36" s="69"/>
      <c r="E36" s="69"/>
      <c r="F36" s="69"/>
      <c r="G36" s="69"/>
      <c r="H36" s="69"/>
      <c r="I36" s="69"/>
      <c r="J36" s="73"/>
      <c r="K36" s="69"/>
      <c r="L36" s="73"/>
      <c r="M36" s="73"/>
      <c r="N36" s="73"/>
      <c r="O36" s="69"/>
      <c r="P36" s="69"/>
      <c r="Q36" s="69"/>
      <c r="R36" s="69"/>
      <c r="S36" s="73"/>
      <c r="T36" s="73"/>
      <c r="U36" s="73"/>
      <c r="V36" s="73"/>
      <c r="W36" s="69"/>
    </row>
    <row r="37" spans="1:23" ht="20.25" customHeight="1">
      <c r="A37" s="68" t="s">
        <v>1242</v>
      </c>
      <c r="B37" s="69"/>
      <c r="C37" s="69"/>
      <c r="D37" s="69"/>
      <c r="E37" s="69"/>
      <c r="F37" s="69"/>
      <c r="G37" s="69"/>
      <c r="H37" s="69"/>
      <c r="I37" s="69"/>
      <c r="J37" s="73"/>
      <c r="K37" s="69"/>
      <c r="L37" s="73"/>
      <c r="M37" s="73"/>
      <c r="N37" s="73"/>
      <c r="O37" s="69"/>
      <c r="P37" s="69"/>
      <c r="Q37" s="69"/>
      <c r="R37" s="69"/>
      <c r="S37" s="73"/>
      <c r="T37" s="73"/>
      <c r="U37" s="73"/>
      <c r="V37" s="73"/>
      <c r="W37" s="69"/>
    </row>
    <row r="38" spans="1:23" ht="20.25" customHeight="1">
      <c r="A38" s="68" t="s">
        <v>1243</v>
      </c>
      <c r="B38" s="69"/>
      <c r="C38" s="69"/>
      <c r="D38" s="69"/>
      <c r="E38" s="69"/>
      <c r="F38" s="69"/>
      <c r="G38" s="69"/>
      <c r="H38" s="69"/>
      <c r="I38" s="69"/>
      <c r="J38" s="73"/>
      <c r="K38" s="69"/>
      <c r="L38" s="73"/>
      <c r="M38" s="73"/>
      <c r="N38" s="73"/>
      <c r="O38" s="69"/>
      <c r="P38" s="69"/>
      <c r="Q38" s="69"/>
      <c r="R38" s="69"/>
      <c r="S38" s="73"/>
      <c r="T38" s="73"/>
      <c r="U38" s="73"/>
      <c r="V38" s="73"/>
      <c r="W38" s="69"/>
    </row>
    <row r="39" spans="1:23" ht="20.25" customHeight="1">
      <c r="A39" s="64" t="s">
        <v>1244</v>
      </c>
      <c r="B39" s="69"/>
      <c r="C39" s="69"/>
      <c r="D39" s="69"/>
      <c r="E39" s="69"/>
      <c r="F39" s="69"/>
      <c r="G39" s="69"/>
      <c r="H39" s="69"/>
      <c r="I39" s="69"/>
      <c r="J39" s="73"/>
      <c r="K39" s="69"/>
      <c r="L39" s="73"/>
      <c r="M39" s="73"/>
      <c r="N39" s="73"/>
      <c r="O39" s="69"/>
      <c r="P39" s="69"/>
      <c r="Q39" s="69"/>
      <c r="R39" s="69"/>
      <c r="S39" s="73"/>
      <c r="T39" s="73"/>
      <c r="U39" s="73"/>
      <c r="V39" s="73"/>
      <c r="W39" s="69"/>
    </row>
    <row r="40" spans="1:23" ht="20.25" customHeight="1">
      <c r="A40" s="66" t="s">
        <v>1245</v>
      </c>
      <c r="B40" s="69"/>
      <c r="C40" s="69"/>
      <c r="D40" s="69"/>
      <c r="E40" s="69"/>
      <c r="F40" s="69"/>
      <c r="G40" s="69"/>
      <c r="H40" s="69"/>
      <c r="I40" s="69"/>
      <c r="J40" s="73"/>
      <c r="K40" s="69"/>
      <c r="L40" s="73"/>
      <c r="M40" s="73"/>
      <c r="N40" s="73"/>
      <c r="O40" s="69"/>
      <c r="P40" s="69"/>
      <c r="Q40" s="69"/>
      <c r="R40" s="69"/>
      <c r="S40" s="73"/>
      <c r="T40" s="73"/>
      <c r="U40" s="73"/>
      <c r="V40" s="73"/>
      <c r="W40" s="69"/>
    </row>
    <row r="41" spans="1:23" ht="20.25" customHeight="1">
      <c r="A41" s="68" t="s">
        <v>1216</v>
      </c>
      <c r="B41" s="69"/>
      <c r="C41" s="69"/>
      <c r="D41" s="69"/>
      <c r="E41" s="69"/>
      <c r="F41" s="69"/>
      <c r="G41" s="69"/>
      <c r="H41" s="69"/>
      <c r="I41" s="69"/>
      <c r="J41" s="73"/>
      <c r="K41" s="69"/>
      <c r="L41" s="73"/>
      <c r="M41" s="73"/>
      <c r="N41" s="73"/>
      <c r="O41" s="69"/>
      <c r="P41" s="69"/>
      <c r="Q41" s="69"/>
      <c r="R41" s="69"/>
      <c r="S41" s="73"/>
      <c r="T41" s="73"/>
      <c r="U41" s="73"/>
      <c r="V41" s="73"/>
      <c r="W41" s="69"/>
    </row>
    <row r="42" spans="1:23" ht="20.25" customHeight="1">
      <c r="A42" s="68" t="s">
        <v>1246</v>
      </c>
      <c r="B42" s="69"/>
      <c r="C42" s="69"/>
      <c r="D42" s="69"/>
      <c r="E42" s="69"/>
      <c r="F42" s="69"/>
      <c r="G42" s="69"/>
      <c r="H42" s="69"/>
      <c r="I42" s="69"/>
      <c r="J42" s="73"/>
      <c r="K42" s="69"/>
      <c r="L42" s="73"/>
      <c r="M42" s="73"/>
      <c r="N42" s="73"/>
      <c r="O42" s="69"/>
      <c r="P42" s="69"/>
      <c r="Q42" s="69"/>
      <c r="R42" s="69"/>
      <c r="S42" s="73"/>
      <c r="T42" s="73"/>
      <c r="U42" s="73"/>
      <c r="V42" s="73"/>
      <c r="W42" s="69"/>
    </row>
    <row r="43" spans="1:23" ht="20.25" customHeight="1">
      <c r="A43" s="68" t="s">
        <v>1247</v>
      </c>
      <c r="B43" s="69"/>
      <c r="C43" s="69"/>
      <c r="D43" s="69"/>
      <c r="E43" s="69"/>
      <c r="F43" s="69"/>
      <c r="G43" s="69"/>
      <c r="H43" s="69"/>
      <c r="I43" s="69"/>
      <c r="J43" s="73"/>
      <c r="K43" s="69"/>
      <c r="L43" s="73"/>
      <c r="M43" s="73"/>
      <c r="N43" s="73"/>
      <c r="O43" s="69"/>
      <c r="P43" s="69"/>
      <c r="Q43" s="69"/>
      <c r="R43" s="69"/>
      <c r="S43" s="73"/>
      <c r="T43" s="73"/>
      <c r="U43" s="73"/>
      <c r="V43" s="73"/>
      <c r="W43" s="69"/>
    </row>
    <row r="44" spans="1:23" ht="20.25" customHeight="1">
      <c r="A44" s="68" t="s">
        <v>1248</v>
      </c>
      <c r="B44" s="69"/>
      <c r="C44" s="69"/>
      <c r="D44" s="69"/>
      <c r="E44" s="69"/>
      <c r="F44" s="69"/>
      <c r="G44" s="69"/>
      <c r="H44" s="69"/>
      <c r="I44" s="69"/>
      <c r="J44" s="73"/>
      <c r="K44" s="69"/>
      <c r="L44" s="73"/>
      <c r="M44" s="73"/>
      <c r="N44" s="73"/>
      <c r="O44" s="69"/>
      <c r="P44" s="69"/>
      <c r="Q44" s="69"/>
      <c r="R44" s="69"/>
      <c r="S44" s="73"/>
      <c r="T44" s="73"/>
      <c r="U44" s="73"/>
      <c r="V44" s="73"/>
      <c r="W44" s="69"/>
    </row>
    <row r="45" spans="1:23" ht="20.25" customHeight="1">
      <c r="A45" s="68" t="s">
        <v>1249</v>
      </c>
      <c r="B45" s="69"/>
      <c r="C45" s="69"/>
      <c r="D45" s="69"/>
      <c r="E45" s="69"/>
      <c r="F45" s="69"/>
      <c r="G45" s="69"/>
      <c r="H45" s="69"/>
      <c r="I45" s="69"/>
      <c r="J45" s="73"/>
      <c r="K45" s="69"/>
      <c r="L45" s="73"/>
      <c r="M45" s="73"/>
      <c r="N45" s="73"/>
      <c r="O45" s="69"/>
      <c r="P45" s="69"/>
      <c r="Q45" s="69"/>
      <c r="R45" s="69"/>
      <c r="S45" s="73"/>
      <c r="T45" s="73"/>
      <c r="U45" s="73"/>
      <c r="V45" s="73"/>
      <c r="W45" s="69"/>
    </row>
    <row r="46" spans="1:23" ht="20.25" customHeight="1">
      <c r="A46" s="68" t="s">
        <v>1250</v>
      </c>
      <c r="B46" s="69"/>
      <c r="C46" s="69"/>
      <c r="D46" s="69"/>
      <c r="E46" s="69"/>
      <c r="F46" s="69"/>
      <c r="G46" s="69"/>
      <c r="H46" s="69"/>
      <c r="I46" s="69"/>
      <c r="J46" s="73"/>
      <c r="K46" s="69"/>
      <c r="L46" s="73"/>
      <c r="M46" s="73"/>
      <c r="N46" s="73"/>
      <c r="O46" s="69"/>
      <c r="P46" s="69"/>
      <c r="Q46" s="69"/>
      <c r="R46" s="69"/>
      <c r="S46" s="73"/>
      <c r="T46" s="73"/>
      <c r="U46" s="73"/>
      <c r="V46" s="73"/>
      <c r="W46" s="69"/>
    </row>
    <row r="47" spans="1:23" ht="20.25" customHeight="1">
      <c r="A47" s="68" t="s">
        <v>1251</v>
      </c>
      <c r="B47" s="69"/>
      <c r="C47" s="69"/>
      <c r="D47" s="69"/>
      <c r="E47" s="69"/>
      <c r="F47" s="69"/>
      <c r="G47" s="69"/>
      <c r="H47" s="69"/>
      <c r="I47" s="69"/>
      <c r="J47" s="73"/>
      <c r="K47" s="69"/>
      <c r="L47" s="73"/>
      <c r="M47" s="73"/>
      <c r="N47" s="73"/>
      <c r="O47" s="69"/>
      <c r="P47" s="69"/>
      <c r="Q47" s="69"/>
      <c r="R47" s="69"/>
      <c r="S47" s="73"/>
      <c r="T47" s="73"/>
      <c r="U47" s="73"/>
      <c r="V47" s="73"/>
      <c r="W47" s="69"/>
    </row>
    <row r="48" spans="1:23" ht="20.25" customHeight="1">
      <c r="A48" s="68" t="s">
        <v>1252</v>
      </c>
      <c r="B48" s="69"/>
      <c r="C48" s="69"/>
      <c r="D48" s="69"/>
      <c r="E48" s="69"/>
      <c r="F48" s="69"/>
      <c r="G48" s="69"/>
      <c r="H48" s="69"/>
      <c r="I48" s="69"/>
      <c r="J48" s="73"/>
      <c r="K48" s="69"/>
      <c r="L48" s="73"/>
      <c r="M48" s="73"/>
      <c r="N48" s="73"/>
      <c r="O48" s="69"/>
      <c r="P48" s="69"/>
      <c r="Q48" s="69"/>
      <c r="R48" s="69"/>
      <c r="S48" s="73"/>
      <c r="T48" s="73"/>
      <c r="U48" s="73"/>
      <c r="V48" s="73"/>
      <c r="W48" s="69"/>
    </row>
    <row r="49" spans="1:23" ht="20.25" customHeight="1">
      <c r="A49" s="68" t="s">
        <v>1253</v>
      </c>
      <c r="B49" s="69"/>
      <c r="C49" s="69"/>
      <c r="D49" s="69"/>
      <c r="E49" s="69"/>
      <c r="F49" s="69"/>
      <c r="G49" s="69"/>
      <c r="H49" s="69"/>
      <c r="I49" s="69"/>
      <c r="J49" s="73"/>
      <c r="K49" s="69"/>
      <c r="L49" s="73"/>
      <c r="M49" s="73"/>
      <c r="N49" s="73"/>
      <c r="O49" s="69"/>
      <c r="P49" s="69"/>
      <c r="Q49" s="69"/>
      <c r="R49" s="69"/>
      <c r="S49" s="73"/>
      <c r="T49" s="73"/>
      <c r="U49" s="73"/>
      <c r="V49" s="73"/>
      <c r="W49" s="69"/>
    </row>
    <row r="50" spans="1:23" ht="20.25" customHeight="1">
      <c r="A50" s="68" t="s">
        <v>1254</v>
      </c>
      <c r="B50" s="69"/>
      <c r="C50" s="69"/>
      <c r="D50" s="69"/>
      <c r="E50" s="69"/>
      <c r="F50" s="69"/>
      <c r="G50" s="69"/>
      <c r="H50" s="69"/>
      <c r="I50" s="69"/>
      <c r="J50" s="73"/>
      <c r="K50" s="69"/>
      <c r="L50" s="73"/>
      <c r="M50" s="73"/>
      <c r="N50" s="73"/>
      <c r="O50" s="69"/>
      <c r="P50" s="69"/>
      <c r="Q50" s="69"/>
      <c r="R50" s="69"/>
      <c r="S50" s="73"/>
      <c r="T50" s="73"/>
      <c r="U50" s="73"/>
      <c r="V50" s="73"/>
      <c r="W50" s="69"/>
    </row>
    <row r="51" spans="1:23" ht="20.25" customHeight="1">
      <c r="A51" s="68" t="s">
        <v>1255</v>
      </c>
      <c r="B51" s="69"/>
      <c r="C51" s="69"/>
      <c r="D51" s="69"/>
      <c r="E51" s="69"/>
      <c r="F51" s="69"/>
      <c r="G51" s="69"/>
      <c r="H51" s="69"/>
      <c r="I51" s="69"/>
      <c r="J51" s="73"/>
      <c r="K51" s="69"/>
      <c r="L51" s="73"/>
      <c r="M51" s="73"/>
      <c r="N51" s="73"/>
      <c r="O51" s="69"/>
      <c r="P51" s="69"/>
      <c r="Q51" s="69"/>
      <c r="R51" s="69"/>
      <c r="S51" s="73"/>
      <c r="T51" s="73"/>
      <c r="U51" s="73"/>
      <c r="V51" s="73"/>
      <c r="W51" s="69"/>
    </row>
    <row r="52" spans="1:23" ht="20.25" customHeight="1">
      <c r="A52" s="68" t="s">
        <v>1256</v>
      </c>
      <c r="B52" s="69"/>
      <c r="C52" s="69"/>
      <c r="D52" s="69"/>
      <c r="E52" s="69"/>
      <c r="F52" s="69"/>
      <c r="G52" s="69"/>
      <c r="H52" s="69"/>
      <c r="I52" s="69"/>
      <c r="J52" s="73"/>
      <c r="K52" s="69"/>
      <c r="L52" s="73"/>
      <c r="M52" s="73"/>
      <c r="N52" s="73"/>
      <c r="O52" s="69"/>
      <c r="P52" s="69"/>
      <c r="Q52" s="69"/>
      <c r="R52" s="69"/>
      <c r="S52" s="73"/>
      <c r="T52" s="73"/>
      <c r="U52" s="73"/>
      <c r="V52" s="73"/>
      <c r="W52" s="69"/>
    </row>
    <row r="53" spans="1:23" ht="20.25" customHeight="1">
      <c r="A53" s="68" t="s">
        <v>1257</v>
      </c>
      <c r="B53" s="69"/>
      <c r="C53" s="69"/>
      <c r="D53" s="69"/>
      <c r="E53" s="69"/>
      <c r="F53" s="69"/>
      <c r="G53" s="69"/>
      <c r="H53" s="69"/>
      <c r="I53" s="69"/>
      <c r="J53" s="73"/>
      <c r="K53" s="69"/>
      <c r="L53" s="73"/>
      <c r="M53" s="73"/>
      <c r="N53" s="73"/>
      <c r="O53" s="69"/>
      <c r="P53" s="69"/>
      <c r="Q53" s="69"/>
      <c r="R53" s="69"/>
      <c r="S53" s="73"/>
      <c r="T53" s="73"/>
      <c r="U53" s="73"/>
      <c r="V53" s="73"/>
      <c r="W53" s="69"/>
    </row>
    <row r="54" spans="1:23" ht="20.25" customHeight="1">
      <c r="A54" s="68" t="s">
        <v>1258</v>
      </c>
      <c r="B54" s="69"/>
      <c r="C54" s="69"/>
      <c r="D54" s="69"/>
      <c r="E54" s="69"/>
      <c r="F54" s="69"/>
      <c r="G54" s="69"/>
      <c r="H54" s="69"/>
      <c r="I54" s="69"/>
      <c r="J54" s="73"/>
      <c r="K54" s="69"/>
      <c r="L54" s="73"/>
      <c r="M54" s="73"/>
      <c r="N54" s="73"/>
      <c r="O54" s="69"/>
      <c r="P54" s="69"/>
      <c r="Q54" s="69"/>
      <c r="R54" s="69"/>
      <c r="S54" s="73"/>
      <c r="T54" s="73"/>
      <c r="U54" s="73"/>
      <c r="V54" s="73"/>
      <c r="W54" s="69"/>
    </row>
    <row r="55" spans="1:23" ht="20.25" customHeight="1">
      <c r="A55" s="68" t="s">
        <v>1259</v>
      </c>
      <c r="B55" s="69"/>
      <c r="C55" s="69"/>
      <c r="D55" s="69"/>
      <c r="E55" s="69"/>
      <c r="F55" s="69"/>
      <c r="G55" s="69"/>
      <c r="H55" s="69"/>
      <c r="I55" s="69"/>
      <c r="J55" s="73"/>
      <c r="K55" s="69"/>
      <c r="L55" s="73"/>
      <c r="M55" s="73"/>
      <c r="N55" s="73"/>
      <c r="O55" s="69"/>
      <c r="P55" s="69"/>
      <c r="Q55" s="69"/>
      <c r="R55" s="69"/>
      <c r="S55" s="73"/>
      <c r="T55" s="73"/>
      <c r="U55" s="73"/>
      <c r="V55" s="73"/>
      <c r="W55" s="69"/>
    </row>
    <row r="56" spans="1:23" ht="20.25" customHeight="1">
      <c r="A56" s="64" t="s">
        <v>1260</v>
      </c>
      <c r="B56" s="69"/>
      <c r="C56" s="69"/>
      <c r="D56" s="69"/>
      <c r="E56" s="69"/>
      <c r="F56" s="69"/>
      <c r="G56" s="69"/>
      <c r="H56" s="69"/>
      <c r="I56" s="69"/>
      <c r="J56" s="73"/>
      <c r="K56" s="69"/>
      <c r="L56" s="73"/>
      <c r="M56" s="73"/>
      <c r="N56" s="73"/>
      <c r="O56" s="69"/>
      <c r="P56" s="69"/>
      <c r="Q56" s="69"/>
      <c r="R56" s="69"/>
      <c r="S56" s="73"/>
      <c r="T56" s="73"/>
      <c r="U56" s="73"/>
      <c r="V56" s="73"/>
      <c r="W56" s="69"/>
    </row>
    <row r="57" spans="1:23" ht="20.25" customHeight="1">
      <c r="A57" s="68" t="s">
        <v>1261</v>
      </c>
      <c r="B57" s="69"/>
      <c r="C57" s="69"/>
      <c r="D57" s="69"/>
      <c r="E57" s="69"/>
      <c r="F57" s="69"/>
      <c r="G57" s="69"/>
      <c r="H57" s="69"/>
      <c r="I57" s="69"/>
      <c r="J57" s="73"/>
      <c r="K57" s="69"/>
      <c r="L57" s="73"/>
      <c r="M57" s="73"/>
      <c r="N57" s="73"/>
      <c r="O57" s="69"/>
      <c r="P57" s="69"/>
      <c r="Q57" s="69"/>
      <c r="R57" s="69"/>
      <c r="S57" s="73"/>
      <c r="T57" s="73"/>
      <c r="U57" s="73"/>
      <c r="V57" s="73"/>
      <c r="W57" s="69"/>
    </row>
    <row r="58" spans="1:23" ht="20.25" customHeight="1">
      <c r="A58" s="68" t="s">
        <v>1216</v>
      </c>
      <c r="B58" s="69"/>
      <c r="C58" s="69"/>
      <c r="D58" s="69"/>
      <c r="E58" s="69"/>
      <c r="F58" s="69"/>
      <c r="G58" s="69"/>
      <c r="H58" s="69"/>
      <c r="I58" s="69"/>
      <c r="J58" s="73"/>
      <c r="K58" s="69"/>
      <c r="L58" s="73"/>
      <c r="M58" s="73"/>
      <c r="N58" s="73"/>
      <c r="O58" s="69"/>
      <c r="P58" s="69"/>
      <c r="Q58" s="69"/>
      <c r="R58" s="69"/>
      <c r="S58" s="73"/>
      <c r="T58" s="73"/>
      <c r="U58" s="73"/>
      <c r="V58" s="73"/>
      <c r="W58" s="69"/>
    </row>
    <row r="59" spans="1:23" ht="20.25" customHeight="1">
      <c r="A59" s="68" t="s">
        <v>1262</v>
      </c>
      <c r="B59" s="69"/>
      <c r="C59" s="69"/>
      <c r="D59" s="69"/>
      <c r="E59" s="69"/>
      <c r="F59" s="69"/>
      <c r="G59" s="69"/>
      <c r="H59" s="69"/>
      <c r="I59" s="69"/>
      <c r="J59" s="73"/>
      <c r="K59" s="69"/>
      <c r="L59" s="73"/>
      <c r="M59" s="73"/>
      <c r="N59" s="73"/>
      <c r="O59" s="69"/>
      <c r="P59" s="69"/>
      <c r="Q59" s="69"/>
      <c r="R59" s="69"/>
      <c r="S59" s="73"/>
      <c r="T59" s="73"/>
      <c r="U59" s="73"/>
      <c r="V59" s="73"/>
      <c r="W59" s="69"/>
    </row>
    <row r="60" spans="1:23" ht="20.25" customHeight="1">
      <c r="A60" s="68" t="s">
        <v>1263</v>
      </c>
      <c r="B60" s="69"/>
      <c r="C60" s="69"/>
      <c r="D60" s="69"/>
      <c r="E60" s="69"/>
      <c r="F60" s="69"/>
      <c r="G60" s="69"/>
      <c r="H60" s="69"/>
      <c r="I60" s="69"/>
      <c r="J60" s="73"/>
      <c r="K60" s="69"/>
      <c r="L60" s="73"/>
      <c r="M60" s="73"/>
      <c r="N60" s="73"/>
      <c r="O60" s="69"/>
      <c r="P60" s="69"/>
      <c r="Q60" s="69"/>
      <c r="R60" s="69"/>
      <c r="S60" s="73"/>
      <c r="T60" s="73"/>
      <c r="U60" s="73"/>
      <c r="V60" s="73"/>
      <c r="W60" s="69"/>
    </row>
    <row r="61" spans="1:23" ht="20.25" customHeight="1">
      <c r="A61" s="68" t="s">
        <v>1264</v>
      </c>
      <c r="B61" s="69"/>
      <c r="C61" s="69"/>
      <c r="D61" s="69"/>
      <c r="E61" s="69"/>
      <c r="F61" s="69"/>
      <c r="G61" s="69"/>
      <c r="H61" s="69"/>
      <c r="I61" s="69"/>
      <c r="J61" s="73"/>
      <c r="K61" s="69"/>
      <c r="L61" s="73"/>
      <c r="M61" s="73"/>
      <c r="N61" s="73"/>
      <c r="O61" s="69"/>
      <c r="P61" s="69"/>
      <c r="Q61" s="69"/>
      <c r="R61" s="69"/>
      <c r="S61" s="73"/>
      <c r="T61" s="73"/>
      <c r="U61" s="73"/>
      <c r="V61" s="73"/>
      <c r="W61" s="69"/>
    </row>
    <row r="62" spans="1:23" ht="20.25" customHeight="1">
      <c r="A62" s="68" t="s">
        <v>1265</v>
      </c>
      <c r="B62" s="69"/>
      <c r="C62" s="69"/>
      <c r="D62" s="69"/>
      <c r="E62" s="69"/>
      <c r="F62" s="69"/>
      <c r="G62" s="69"/>
      <c r="H62" s="69"/>
      <c r="I62" s="69"/>
      <c r="J62" s="73"/>
      <c r="K62" s="69"/>
      <c r="L62" s="73"/>
      <c r="M62" s="73"/>
      <c r="N62" s="73"/>
      <c r="O62" s="69"/>
      <c r="P62" s="69"/>
      <c r="Q62" s="69"/>
      <c r="R62" s="69"/>
      <c r="S62" s="73"/>
      <c r="T62" s="73"/>
      <c r="U62" s="73"/>
      <c r="V62" s="73"/>
      <c r="W62" s="69"/>
    </row>
    <row r="63" spans="1:23" ht="20.25" customHeight="1">
      <c r="A63" s="64" t="s">
        <v>1266</v>
      </c>
      <c r="B63" s="69"/>
      <c r="C63" s="69"/>
      <c r="D63" s="69"/>
      <c r="E63" s="69"/>
      <c r="F63" s="69"/>
      <c r="G63" s="69"/>
      <c r="H63" s="69"/>
      <c r="I63" s="69"/>
      <c r="J63" s="73"/>
      <c r="K63" s="69"/>
      <c r="L63" s="73"/>
      <c r="M63" s="73"/>
      <c r="N63" s="73"/>
      <c r="O63" s="69"/>
      <c r="P63" s="69"/>
      <c r="Q63" s="69"/>
      <c r="R63" s="69"/>
      <c r="S63" s="73"/>
      <c r="T63" s="73"/>
      <c r="U63" s="73"/>
      <c r="V63" s="73"/>
      <c r="W63" s="69"/>
    </row>
    <row r="64" spans="1:23" ht="20.25" customHeight="1">
      <c r="A64" s="68" t="s">
        <v>1267</v>
      </c>
      <c r="B64" s="69"/>
      <c r="C64" s="69"/>
      <c r="D64" s="69"/>
      <c r="E64" s="69"/>
      <c r="F64" s="69"/>
      <c r="G64" s="69"/>
      <c r="H64" s="69"/>
      <c r="I64" s="69"/>
      <c r="J64" s="73"/>
      <c r="K64" s="69"/>
      <c r="L64" s="73"/>
      <c r="M64" s="73"/>
      <c r="N64" s="73"/>
      <c r="O64" s="69"/>
      <c r="P64" s="69"/>
      <c r="Q64" s="69"/>
      <c r="R64" s="69"/>
      <c r="S64" s="73"/>
      <c r="T64" s="73"/>
      <c r="U64" s="73"/>
      <c r="V64" s="73"/>
      <c r="W64" s="69"/>
    </row>
    <row r="65" spans="1:23" ht="20.25" customHeight="1">
      <c r="A65" s="68" t="s">
        <v>1216</v>
      </c>
      <c r="B65" s="69"/>
      <c r="C65" s="69"/>
      <c r="D65" s="69"/>
      <c r="E65" s="69"/>
      <c r="F65" s="69"/>
      <c r="G65" s="69"/>
      <c r="H65" s="69"/>
      <c r="I65" s="69"/>
      <c r="J65" s="73"/>
      <c r="K65" s="69"/>
      <c r="L65" s="73"/>
      <c r="M65" s="73"/>
      <c r="N65" s="73"/>
      <c r="O65" s="69"/>
      <c r="P65" s="69"/>
      <c r="Q65" s="69"/>
      <c r="R65" s="69"/>
      <c r="S65" s="73"/>
      <c r="T65" s="73"/>
      <c r="U65" s="73"/>
      <c r="V65" s="73"/>
      <c r="W65" s="69"/>
    </row>
    <row r="66" spans="1:23" ht="20.25" customHeight="1">
      <c r="A66" s="68" t="s">
        <v>1268</v>
      </c>
      <c r="B66" s="69"/>
      <c r="C66" s="69"/>
      <c r="D66" s="69"/>
      <c r="E66" s="69"/>
      <c r="F66" s="69"/>
      <c r="G66" s="69"/>
      <c r="H66" s="69"/>
      <c r="I66" s="69"/>
      <c r="J66" s="73"/>
      <c r="K66" s="69"/>
      <c r="L66" s="73"/>
      <c r="M66" s="73"/>
      <c r="N66" s="73"/>
      <c r="O66" s="69"/>
      <c r="P66" s="69"/>
      <c r="Q66" s="69"/>
      <c r="R66" s="69"/>
      <c r="S66" s="73"/>
      <c r="T66" s="73"/>
      <c r="U66" s="73"/>
      <c r="V66" s="73"/>
      <c r="W66" s="69"/>
    </row>
    <row r="67" spans="1:23" ht="20.25" customHeight="1">
      <c r="A67" s="68" t="s">
        <v>1269</v>
      </c>
      <c r="B67" s="69"/>
      <c r="C67" s="69"/>
      <c r="D67" s="69"/>
      <c r="E67" s="69"/>
      <c r="F67" s="69"/>
      <c r="G67" s="69"/>
      <c r="H67" s="69"/>
      <c r="I67" s="69"/>
      <c r="J67" s="73"/>
      <c r="K67" s="69"/>
      <c r="L67" s="73"/>
      <c r="M67" s="73"/>
      <c r="N67" s="73"/>
      <c r="O67" s="69"/>
      <c r="P67" s="69"/>
      <c r="Q67" s="69"/>
      <c r="R67" s="69"/>
      <c r="S67" s="73"/>
      <c r="T67" s="73"/>
      <c r="U67" s="73"/>
      <c r="V67" s="73"/>
      <c r="W67" s="69"/>
    </row>
    <row r="68" spans="1:23" ht="20.25" customHeight="1">
      <c r="A68" s="68" t="s">
        <v>1270</v>
      </c>
      <c r="B68" s="69"/>
      <c r="C68" s="69"/>
      <c r="D68" s="69"/>
      <c r="E68" s="69"/>
      <c r="F68" s="69"/>
      <c r="G68" s="69"/>
      <c r="H68" s="69"/>
      <c r="I68" s="69"/>
      <c r="J68" s="73"/>
      <c r="K68" s="69"/>
      <c r="L68" s="73"/>
      <c r="M68" s="73"/>
      <c r="N68" s="73"/>
      <c r="O68" s="69"/>
      <c r="P68" s="69"/>
      <c r="Q68" s="69"/>
      <c r="R68" s="69"/>
      <c r="S68" s="73"/>
      <c r="T68" s="73"/>
      <c r="U68" s="73"/>
      <c r="V68" s="73"/>
      <c r="W68" s="69"/>
    </row>
    <row r="69" spans="1:23" ht="20.25" customHeight="1">
      <c r="A69" s="68" t="s">
        <v>1271</v>
      </c>
      <c r="B69" s="69"/>
      <c r="C69" s="69"/>
      <c r="D69" s="69"/>
      <c r="E69" s="69"/>
      <c r="F69" s="69"/>
      <c r="G69" s="69"/>
      <c r="H69" s="69"/>
      <c r="I69" s="69"/>
      <c r="J69" s="73"/>
      <c r="K69" s="69"/>
      <c r="L69" s="73"/>
      <c r="M69" s="73"/>
      <c r="N69" s="73"/>
      <c r="O69" s="69"/>
      <c r="P69" s="69"/>
      <c r="Q69" s="69"/>
      <c r="R69" s="69"/>
      <c r="S69" s="73"/>
      <c r="T69" s="73"/>
      <c r="U69" s="73"/>
      <c r="V69" s="73"/>
      <c r="W69" s="69"/>
    </row>
    <row r="70" spans="1:23" ht="20.25" customHeight="1">
      <c r="A70" s="68" t="s">
        <v>1272</v>
      </c>
      <c r="B70" s="69"/>
      <c r="C70" s="69"/>
      <c r="D70" s="69"/>
      <c r="E70" s="69"/>
      <c r="F70" s="69"/>
      <c r="G70" s="69"/>
      <c r="H70" s="69"/>
      <c r="I70" s="69"/>
      <c r="J70" s="73"/>
      <c r="K70" s="69"/>
      <c r="L70" s="73"/>
      <c r="M70" s="73"/>
      <c r="N70" s="73"/>
      <c r="O70" s="69"/>
      <c r="P70" s="69"/>
      <c r="Q70" s="69"/>
      <c r="R70" s="69"/>
      <c r="S70" s="73"/>
      <c r="T70" s="73"/>
      <c r="U70" s="73"/>
      <c r="V70" s="73"/>
      <c r="W70" s="69"/>
    </row>
    <row r="71" spans="1:23" ht="20.25" customHeight="1">
      <c r="A71" s="64" t="s">
        <v>1273</v>
      </c>
      <c r="B71" s="69"/>
      <c r="C71" s="69"/>
      <c r="D71" s="69"/>
      <c r="E71" s="69"/>
      <c r="F71" s="69"/>
      <c r="G71" s="69"/>
      <c r="H71" s="69"/>
      <c r="I71" s="69"/>
      <c r="J71" s="73"/>
      <c r="K71" s="69"/>
      <c r="L71" s="73"/>
      <c r="M71" s="73"/>
      <c r="N71" s="73"/>
      <c r="O71" s="69"/>
      <c r="P71" s="69"/>
      <c r="Q71" s="69"/>
      <c r="R71" s="69"/>
      <c r="S71" s="73"/>
      <c r="T71" s="73"/>
      <c r="U71" s="73"/>
      <c r="V71" s="73"/>
      <c r="W71" s="69"/>
    </row>
    <row r="72" spans="1:23" ht="20.25" customHeight="1">
      <c r="A72" s="68" t="s">
        <v>1274</v>
      </c>
      <c r="B72" s="69"/>
      <c r="C72" s="69"/>
      <c r="D72" s="69"/>
      <c r="E72" s="69"/>
      <c r="F72" s="69"/>
      <c r="G72" s="69"/>
      <c r="H72" s="69"/>
      <c r="I72" s="69"/>
      <c r="J72" s="73"/>
      <c r="K72" s="69"/>
      <c r="L72" s="73"/>
      <c r="M72" s="73"/>
      <c r="N72" s="73"/>
      <c r="O72" s="69"/>
      <c r="P72" s="69"/>
      <c r="Q72" s="69"/>
      <c r="R72" s="69"/>
      <c r="S72" s="73"/>
      <c r="T72" s="73"/>
      <c r="U72" s="73"/>
      <c r="V72" s="73"/>
      <c r="W72" s="69"/>
    </row>
    <row r="73" spans="1:23" ht="20.25" customHeight="1">
      <c r="A73" s="68" t="s">
        <v>1216</v>
      </c>
      <c r="B73" s="69"/>
      <c r="C73" s="69"/>
      <c r="D73" s="69"/>
      <c r="E73" s="69"/>
      <c r="F73" s="69"/>
      <c r="G73" s="69"/>
      <c r="H73" s="69"/>
      <c r="I73" s="69"/>
      <c r="J73" s="73"/>
      <c r="K73" s="69"/>
      <c r="L73" s="73"/>
      <c r="M73" s="73"/>
      <c r="N73" s="73"/>
      <c r="O73" s="69"/>
      <c r="P73" s="69"/>
      <c r="Q73" s="69"/>
      <c r="R73" s="69"/>
      <c r="S73" s="73"/>
      <c r="T73" s="73"/>
      <c r="U73" s="73"/>
      <c r="V73" s="73"/>
      <c r="W73" s="69"/>
    </row>
    <row r="74" spans="1:23" ht="20.25" customHeight="1">
      <c r="A74" s="74" t="s">
        <v>1275</v>
      </c>
      <c r="B74" s="69"/>
      <c r="C74" s="69"/>
      <c r="D74" s="69"/>
      <c r="E74" s="69"/>
      <c r="F74" s="69"/>
      <c r="G74" s="69"/>
      <c r="H74" s="69"/>
      <c r="I74" s="69"/>
      <c r="J74" s="73"/>
      <c r="K74" s="69"/>
      <c r="L74" s="73"/>
      <c r="M74" s="73"/>
      <c r="N74" s="73"/>
      <c r="O74" s="69"/>
      <c r="P74" s="69"/>
      <c r="Q74" s="69"/>
      <c r="R74" s="69"/>
      <c r="S74" s="73"/>
      <c r="T74" s="73"/>
      <c r="U74" s="73"/>
      <c r="V74" s="73"/>
      <c r="W74" s="69"/>
    </row>
    <row r="75" spans="1:23" ht="20.25" customHeight="1">
      <c r="A75" s="74" t="s">
        <v>1276</v>
      </c>
      <c r="B75" s="69"/>
      <c r="C75" s="69"/>
      <c r="D75" s="69"/>
      <c r="E75" s="69"/>
      <c r="F75" s="69"/>
      <c r="G75" s="69"/>
      <c r="H75" s="69"/>
      <c r="I75" s="69"/>
      <c r="J75" s="73"/>
      <c r="K75" s="69"/>
      <c r="L75" s="73"/>
      <c r="M75" s="73"/>
      <c r="N75" s="73"/>
      <c r="O75" s="69"/>
      <c r="P75" s="69"/>
      <c r="Q75" s="69"/>
      <c r="R75" s="69"/>
      <c r="S75" s="73"/>
      <c r="T75" s="73"/>
      <c r="U75" s="73"/>
      <c r="V75" s="73"/>
      <c r="W75" s="69"/>
    </row>
    <row r="76" spans="1:23" ht="20.25" customHeight="1">
      <c r="A76" s="74" t="s">
        <v>1277</v>
      </c>
      <c r="B76" s="69"/>
      <c r="C76" s="69"/>
      <c r="D76" s="69"/>
      <c r="E76" s="69"/>
      <c r="F76" s="69"/>
      <c r="G76" s="69"/>
      <c r="H76" s="69"/>
      <c r="I76" s="69"/>
      <c r="J76" s="73"/>
      <c r="K76" s="69"/>
      <c r="L76" s="73"/>
      <c r="M76" s="73"/>
      <c r="N76" s="73"/>
      <c r="O76" s="69"/>
      <c r="P76" s="69"/>
      <c r="Q76" s="69"/>
      <c r="R76" s="69"/>
      <c r="S76" s="73"/>
      <c r="T76" s="73"/>
      <c r="U76" s="73"/>
      <c r="V76" s="73"/>
      <c r="W76" s="69"/>
    </row>
    <row r="77" spans="1:23" ht="20.25" customHeight="1">
      <c r="A77" s="74" t="s">
        <v>1278</v>
      </c>
      <c r="B77" s="69"/>
      <c r="C77" s="69"/>
      <c r="D77" s="69"/>
      <c r="E77" s="69"/>
      <c r="F77" s="69"/>
      <c r="G77" s="69"/>
      <c r="H77" s="69"/>
      <c r="I77" s="69"/>
      <c r="J77" s="73"/>
      <c r="K77" s="69"/>
      <c r="L77" s="73"/>
      <c r="M77" s="73"/>
      <c r="N77" s="73"/>
      <c r="O77" s="69"/>
      <c r="P77" s="69"/>
      <c r="Q77" s="69"/>
      <c r="R77" s="69"/>
      <c r="S77" s="73"/>
      <c r="T77" s="73"/>
      <c r="U77" s="73"/>
      <c r="V77" s="73"/>
      <c r="W77" s="69"/>
    </row>
    <row r="78" spans="1:23" ht="20.25" customHeight="1">
      <c r="A78" s="74" t="s">
        <v>1279</v>
      </c>
      <c r="B78" s="69"/>
      <c r="C78" s="69"/>
      <c r="D78" s="69"/>
      <c r="E78" s="69"/>
      <c r="F78" s="69"/>
      <c r="G78" s="69"/>
      <c r="H78" s="69"/>
      <c r="I78" s="69"/>
      <c r="J78" s="73"/>
      <c r="K78" s="69"/>
      <c r="L78" s="73"/>
      <c r="M78" s="73"/>
      <c r="N78" s="73"/>
      <c r="O78" s="69"/>
      <c r="P78" s="69"/>
      <c r="Q78" s="69"/>
      <c r="R78" s="69"/>
      <c r="S78" s="73"/>
      <c r="T78" s="73"/>
      <c r="U78" s="73"/>
      <c r="V78" s="73"/>
      <c r="W78" s="69"/>
    </row>
    <row r="79" spans="1:23" ht="20.25" customHeight="1">
      <c r="A79" s="74" t="s">
        <v>1280</v>
      </c>
      <c r="B79" s="69"/>
      <c r="C79" s="69"/>
      <c r="D79" s="69"/>
      <c r="E79" s="69"/>
      <c r="F79" s="69"/>
      <c r="G79" s="69"/>
      <c r="H79" s="69"/>
      <c r="I79" s="69"/>
      <c r="J79" s="73"/>
      <c r="K79" s="69"/>
      <c r="L79" s="73"/>
      <c r="M79" s="73"/>
      <c r="N79" s="73"/>
      <c r="O79" s="69"/>
      <c r="P79" s="69"/>
      <c r="Q79" s="69"/>
      <c r="R79" s="69"/>
      <c r="S79" s="73"/>
      <c r="T79" s="73"/>
      <c r="U79" s="73"/>
      <c r="V79" s="73"/>
      <c r="W79" s="69"/>
    </row>
    <row r="80" spans="1:23" ht="20.25" customHeight="1">
      <c r="A80" s="74" t="s">
        <v>1281</v>
      </c>
      <c r="B80" s="69"/>
      <c r="C80" s="69"/>
      <c r="D80" s="69"/>
      <c r="E80" s="69"/>
      <c r="F80" s="69"/>
      <c r="G80" s="69"/>
      <c r="H80" s="69"/>
      <c r="I80" s="69"/>
      <c r="J80" s="73"/>
      <c r="K80" s="69"/>
      <c r="L80" s="73"/>
      <c r="M80" s="73"/>
      <c r="N80" s="73"/>
      <c r="O80" s="69"/>
      <c r="P80" s="69"/>
      <c r="Q80" s="69"/>
      <c r="R80" s="69"/>
      <c r="S80" s="73"/>
      <c r="T80" s="73"/>
      <c r="U80" s="73"/>
      <c r="V80" s="73"/>
      <c r="W80" s="69"/>
    </row>
    <row r="81" spans="1:23" ht="20.25" customHeight="1">
      <c r="A81" s="74" t="s">
        <v>1282</v>
      </c>
      <c r="B81" s="69"/>
      <c r="C81" s="69"/>
      <c r="D81" s="69"/>
      <c r="E81" s="69"/>
      <c r="F81" s="69"/>
      <c r="G81" s="69"/>
      <c r="H81" s="69"/>
      <c r="I81" s="69"/>
      <c r="J81" s="73"/>
      <c r="K81" s="69"/>
      <c r="L81" s="73"/>
      <c r="M81" s="73"/>
      <c r="N81" s="73"/>
      <c r="O81" s="69"/>
      <c r="P81" s="69"/>
      <c r="Q81" s="69"/>
      <c r="R81" s="69"/>
      <c r="S81" s="73"/>
      <c r="T81" s="73"/>
      <c r="U81" s="73"/>
      <c r="V81" s="73"/>
      <c r="W81" s="69"/>
    </row>
    <row r="82" spans="1:23" ht="20.25" customHeight="1">
      <c r="A82" s="74" t="s">
        <v>1283</v>
      </c>
      <c r="B82" s="69"/>
      <c r="C82" s="69"/>
      <c r="D82" s="69"/>
      <c r="E82" s="69"/>
      <c r="F82" s="69"/>
      <c r="G82" s="69"/>
      <c r="H82" s="69"/>
      <c r="I82" s="69"/>
      <c r="J82" s="73"/>
      <c r="K82" s="69"/>
      <c r="L82" s="73"/>
      <c r="M82" s="73"/>
      <c r="N82" s="73"/>
      <c r="O82" s="69"/>
      <c r="P82" s="69"/>
      <c r="Q82" s="69"/>
      <c r="R82" s="69"/>
      <c r="S82" s="73"/>
      <c r="T82" s="73"/>
      <c r="U82" s="73"/>
      <c r="V82" s="73"/>
      <c r="W82" s="69"/>
    </row>
    <row r="83" spans="1:23" ht="20.25" customHeight="1">
      <c r="A83" s="74" t="s">
        <v>1284</v>
      </c>
      <c r="B83" s="69">
        <v>56610</v>
      </c>
      <c r="C83" s="69">
        <v>32583</v>
      </c>
      <c r="D83" s="69"/>
      <c r="E83" s="69">
        <v>13000</v>
      </c>
      <c r="F83" s="69">
        <v>482</v>
      </c>
      <c r="G83" s="69">
        <v>1000</v>
      </c>
      <c r="H83" s="69"/>
      <c r="I83" s="69"/>
      <c r="J83" s="73"/>
      <c r="K83" s="69">
        <v>942</v>
      </c>
      <c r="L83" s="73">
        <v>3000</v>
      </c>
      <c r="M83" s="73">
        <v>5299</v>
      </c>
      <c r="N83" s="73">
        <v>5860</v>
      </c>
      <c r="O83" s="69"/>
      <c r="P83" s="69"/>
      <c r="Q83" s="69"/>
      <c r="R83" s="69">
        <v>3000</v>
      </c>
      <c r="S83" s="73"/>
      <c r="T83" s="73"/>
      <c r="U83" s="73"/>
      <c r="V83" s="73"/>
      <c r="W83" s="69"/>
    </row>
    <row r="84" spans="1:23" ht="20.25" customHeight="1">
      <c r="A84" s="74" t="s">
        <v>1285</v>
      </c>
      <c r="B84" s="69"/>
      <c r="C84" s="69"/>
      <c r="D84" s="69"/>
      <c r="E84" s="69"/>
      <c r="F84" s="69"/>
      <c r="G84" s="69"/>
      <c r="H84" s="69"/>
      <c r="I84" s="69"/>
      <c r="J84" s="73"/>
      <c r="K84" s="69"/>
      <c r="L84" s="73"/>
      <c r="M84" s="73"/>
      <c r="N84" s="73"/>
      <c r="O84" s="69"/>
      <c r="P84" s="69"/>
      <c r="Q84" s="69"/>
      <c r="R84" s="69"/>
      <c r="S84" s="73"/>
      <c r="T84" s="73"/>
      <c r="U84" s="73"/>
      <c r="V84" s="73"/>
      <c r="W84" s="69"/>
    </row>
    <row r="85" spans="1:23" ht="20.25" customHeight="1">
      <c r="A85" s="74" t="s">
        <v>1286</v>
      </c>
      <c r="B85" s="69"/>
      <c r="C85" s="69"/>
      <c r="D85" s="69"/>
      <c r="E85" s="69"/>
      <c r="F85" s="69"/>
      <c r="G85" s="69"/>
      <c r="H85" s="69"/>
      <c r="I85" s="69"/>
      <c r="J85" s="73"/>
      <c r="K85" s="69"/>
      <c r="L85" s="73"/>
      <c r="M85" s="73"/>
      <c r="N85" s="73"/>
      <c r="O85" s="69"/>
      <c r="P85" s="69"/>
      <c r="Q85" s="69"/>
      <c r="R85" s="69"/>
      <c r="S85" s="73"/>
      <c r="T85" s="73"/>
      <c r="U85" s="73"/>
      <c r="V85" s="73"/>
      <c r="W85" s="69"/>
    </row>
    <row r="86" spans="1:23" ht="20.25" customHeight="1">
      <c r="A86" s="74" t="s">
        <v>1287</v>
      </c>
      <c r="B86" s="69"/>
      <c r="C86" s="69"/>
      <c r="D86" s="69"/>
      <c r="E86" s="69"/>
      <c r="F86" s="69"/>
      <c r="G86" s="69"/>
      <c r="H86" s="69"/>
      <c r="I86" s="69"/>
      <c r="J86" s="73"/>
      <c r="K86" s="69"/>
      <c r="L86" s="73"/>
      <c r="M86" s="73"/>
      <c r="N86" s="73"/>
      <c r="O86" s="69"/>
      <c r="P86" s="69"/>
      <c r="Q86" s="69"/>
      <c r="R86" s="69"/>
      <c r="S86" s="73"/>
      <c r="T86" s="73"/>
      <c r="U86" s="73"/>
      <c r="V86" s="73"/>
      <c r="W86" s="69"/>
    </row>
    <row r="87" spans="1:23" ht="20.25" customHeight="1">
      <c r="A87" s="74" t="s">
        <v>1288</v>
      </c>
      <c r="B87" s="69"/>
      <c r="C87" s="69"/>
      <c r="D87" s="69"/>
      <c r="E87" s="69"/>
      <c r="F87" s="69"/>
      <c r="G87" s="69"/>
      <c r="H87" s="69"/>
      <c r="I87" s="69"/>
      <c r="J87" s="73"/>
      <c r="K87" s="69"/>
      <c r="L87" s="73"/>
      <c r="M87" s="73"/>
      <c r="N87" s="73"/>
      <c r="O87" s="69"/>
      <c r="P87" s="69"/>
      <c r="Q87" s="69"/>
      <c r="R87" s="69"/>
      <c r="S87" s="73"/>
      <c r="T87" s="73"/>
      <c r="U87" s="73"/>
      <c r="V87" s="73"/>
      <c r="W87" s="69"/>
    </row>
    <row r="88" spans="1:23" ht="20.25" customHeight="1">
      <c r="A88" s="74" t="s">
        <v>1289</v>
      </c>
      <c r="B88" s="69"/>
      <c r="C88" s="69"/>
      <c r="D88" s="69"/>
      <c r="E88" s="69"/>
      <c r="F88" s="69"/>
      <c r="G88" s="69"/>
      <c r="H88" s="69"/>
      <c r="I88" s="69"/>
      <c r="J88" s="73"/>
      <c r="K88" s="69"/>
      <c r="L88" s="73"/>
      <c r="M88" s="73"/>
      <c r="N88" s="73"/>
      <c r="O88" s="69"/>
      <c r="P88" s="69"/>
      <c r="Q88" s="69"/>
      <c r="R88" s="69"/>
      <c r="S88" s="73"/>
      <c r="T88" s="73"/>
      <c r="U88" s="73"/>
      <c r="V88" s="73"/>
      <c r="W88" s="69"/>
    </row>
    <row r="89" spans="1:23" ht="20.25" customHeight="1">
      <c r="A89" s="74" t="s">
        <v>1290</v>
      </c>
      <c r="B89" s="69"/>
      <c r="C89" s="69"/>
      <c r="D89" s="69"/>
      <c r="E89" s="69"/>
      <c r="F89" s="69"/>
      <c r="G89" s="69"/>
      <c r="H89" s="69"/>
      <c r="I89" s="69"/>
      <c r="J89" s="73"/>
      <c r="K89" s="69"/>
      <c r="L89" s="73"/>
      <c r="M89" s="73"/>
      <c r="N89" s="73"/>
      <c r="O89" s="69"/>
      <c r="P89" s="69"/>
      <c r="Q89" s="69"/>
      <c r="R89" s="69"/>
      <c r="S89" s="73"/>
      <c r="T89" s="73"/>
      <c r="U89" s="73"/>
      <c r="V89" s="73"/>
      <c r="W89" s="69"/>
    </row>
    <row r="90" spans="1:23" ht="20.25" customHeight="1">
      <c r="A90" s="74" t="s">
        <v>1291</v>
      </c>
      <c r="B90" s="69"/>
      <c r="C90" s="69"/>
      <c r="D90" s="69"/>
      <c r="E90" s="69"/>
      <c r="F90" s="69"/>
      <c r="G90" s="69"/>
      <c r="H90" s="69"/>
      <c r="I90" s="69"/>
      <c r="J90" s="73"/>
      <c r="K90" s="69"/>
      <c r="L90" s="73"/>
      <c r="M90" s="73"/>
      <c r="N90" s="73"/>
      <c r="O90" s="69"/>
      <c r="P90" s="69"/>
      <c r="Q90" s="69"/>
      <c r="R90" s="69"/>
      <c r="S90" s="73"/>
      <c r="T90" s="73"/>
      <c r="U90" s="73"/>
      <c r="V90" s="73"/>
      <c r="W90" s="69"/>
    </row>
    <row r="91" spans="1:23" ht="20.25" customHeight="1">
      <c r="A91" s="74" t="s">
        <v>1292</v>
      </c>
      <c r="B91" s="69"/>
      <c r="C91" s="69"/>
      <c r="D91" s="69"/>
      <c r="E91" s="69"/>
      <c r="F91" s="69"/>
      <c r="G91" s="69"/>
      <c r="H91" s="69"/>
      <c r="I91" s="69"/>
      <c r="J91" s="73"/>
      <c r="K91" s="69"/>
      <c r="L91" s="73"/>
      <c r="M91" s="73"/>
      <c r="N91" s="73"/>
      <c r="O91" s="69"/>
      <c r="P91" s="69"/>
      <c r="Q91" s="69"/>
      <c r="R91" s="69"/>
      <c r="S91" s="73"/>
      <c r="T91" s="73"/>
      <c r="U91" s="73"/>
      <c r="V91" s="73"/>
      <c r="W91" s="69"/>
    </row>
    <row r="92" spans="1:23" ht="20.25" customHeight="1">
      <c r="A92" s="64" t="s">
        <v>1293</v>
      </c>
      <c r="B92" s="69"/>
      <c r="C92" s="69"/>
      <c r="D92" s="69"/>
      <c r="E92" s="69"/>
      <c r="F92" s="69"/>
      <c r="G92" s="69"/>
      <c r="H92" s="69"/>
      <c r="I92" s="69"/>
      <c r="J92" s="73"/>
      <c r="K92" s="69"/>
      <c r="L92" s="73"/>
      <c r="M92" s="73"/>
      <c r="N92" s="73"/>
      <c r="O92" s="69"/>
      <c r="P92" s="69"/>
      <c r="Q92" s="69"/>
      <c r="R92" s="69"/>
      <c r="S92" s="73"/>
      <c r="T92" s="73"/>
      <c r="U92" s="73"/>
      <c r="V92" s="73"/>
      <c r="W92" s="69"/>
    </row>
    <row r="93" spans="1:23" ht="20.25" customHeight="1">
      <c r="A93" s="68" t="s">
        <v>1294</v>
      </c>
      <c r="B93" s="69"/>
      <c r="C93" s="69"/>
      <c r="D93" s="69"/>
      <c r="E93" s="69"/>
      <c r="F93" s="69"/>
      <c r="G93" s="69"/>
      <c r="H93" s="69"/>
      <c r="I93" s="69"/>
      <c r="J93" s="73"/>
      <c r="K93" s="69"/>
      <c r="L93" s="73"/>
      <c r="M93" s="73"/>
      <c r="N93" s="73"/>
      <c r="O93" s="69"/>
      <c r="P93" s="69"/>
      <c r="Q93" s="69"/>
      <c r="R93" s="69"/>
      <c r="S93" s="73"/>
      <c r="T93" s="73"/>
      <c r="U93" s="73"/>
      <c r="V93" s="73"/>
      <c r="W93" s="69"/>
    </row>
    <row r="94" spans="1:23" ht="20.25" customHeight="1">
      <c r="A94" s="68" t="s">
        <v>1295</v>
      </c>
      <c r="B94" s="69"/>
      <c r="C94" s="69"/>
      <c r="D94" s="69"/>
      <c r="E94" s="69"/>
      <c r="F94" s="69"/>
      <c r="G94" s="69"/>
      <c r="H94" s="69"/>
      <c r="I94" s="69"/>
      <c r="J94" s="73"/>
      <c r="K94" s="69"/>
      <c r="L94" s="73"/>
      <c r="M94" s="73"/>
      <c r="N94" s="73"/>
      <c r="O94" s="69"/>
      <c r="P94" s="69"/>
      <c r="Q94" s="69"/>
      <c r="R94" s="69"/>
      <c r="S94" s="73"/>
      <c r="T94" s="73"/>
      <c r="U94" s="73"/>
      <c r="V94" s="73"/>
      <c r="W94" s="69"/>
    </row>
    <row r="95" spans="1:23" ht="20.25" customHeight="1">
      <c r="A95" s="68" t="s">
        <v>1296</v>
      </c>
      <c r="B95" s="69"/>
      <c r="C95" s="69"/>
      <c r="D95" s="69"/>
      <c r="E95" s="69"/>
      <c r="F95" s="69"/>
      <c r="G95" s="69"/>
      <c r="H95" s="69"/>
      <c r="I95" s="69"/>
      <c r="J95" s="73"/>
      <c r="K95" s="69"/>
      <c r="L95" s="73"/>
      <c r="M95" s="73"/>
      <c r="N95" s="73"/>
      <c r="O95" s="69"/>
      <c r="P95" s="69"/>
      <c r="Q95" s="69"/>
      <c r="R95" s="69"/>
      <c r="S95" s="73"/>
      <c r="T95" s="73"/>
      <c r="U95" s="73"/>
      <c r="V95" s="73"/>
      <c r="W95" s="69"/>
    </row>
    <row r="96" spans="1:23" ht="20.25" customHeight="1">
      <c r="A96" s="68" t="s">
        <v>1297</v>
      </c>
      <c r="B96" s="69"/>
      <c r="C96" s="69"/>
      <c r="D96" s="69"/>
      <c r="E96" s="69"/>
      <c r="F96" s="69"/>
      <c r="G96" s="69"/>
      <c r="H96" s="69"/>
      <c r="I96" s="69"/>
      <c r="J96" s="73"/>
      <c r="K96" s="69"/>
      <c r="L96" s="73"/>
      <c r="M96" s="73"/>
      <c r="N96" s="73"/>
      <c r="O96" s="69"/>
      <c r="P96" s="69"/>
      <c r="Q96" s="69"/>
      <c r="R96" s="69"/>
      <c r="S96" s="73"/>
      <c r="T96" s="73"/>
      <c r="U96" s="73"/>
      <c r="V96" s="73"/>
      <c r="W96" s="69"/>
    </row>
    <row r="97" spans="1:23" ht="20.25" customHeight="1">
      <c r="A97" s="68" t="s">
        <v>1298</v>
      </c>
      <c r="B97" s="69"/>
      <c r="C97" s="69"/>
      <c r="D97" s="69"/>
      <c r="E97" s="69"/>
      <c r="F97" s="69"/>
      <c r="G97" s="69"/>
      <c r="H97" s="69"/>
      <c r="I97" s="69"/>
      <c r="J97" s="73"/>
      <c r="K97" s="69"/>
      <c r="L97" s="73"/>
      <c r="M97" s="73"/>
      <c r="N97" s="73"/>
      <c r="O97" s="69"/>
      <c r="P97" s="69"/>
      <c r="Q97" s="69"/>
      <c r="R97" s="69"/>
      <c r="S97" s="73"/>
      <c r="T97" s="73"/>
      <c r="U97" s="73"/>
      <c r="V97" s="73"/>
      <c r="W97" s="69"/>
    </row>
    <row r="98" spans="1:23" ht="20.25" customHeight="1">
      <c r="A98" s="68" t="s">
        <v>1299</v>
      </c>
      <c r="B98" s="69"/>
      <c r="C98" s="69"/>
      <c r="D98" s="69"/>
      <c r="E98" s="69"/>
      <c r="F98" s="69"/>
      <c r="G98" s="69"/>
      <c r="H98" s="69"/>
      <c r="I98" s="69"/>
      <c r="J98" s="73"/>
      <c r="K98" s="69"/>
      <c r="L98" s="73"/>
      <c r="M98" s="73"/>
      <c r="N98" s="73"/>
      <c r="O98" s="69"/>
      <c r="P98" s="69"/>
      <c r="Q98" s="69"/>
      <c r="R98" s="69"/>
      <c r="S98" s="73"/>
      <c r="T98" s="73"/>
      <c r="U98" s="73"/>
      <c r="V98" s="73"/>
      <c r="W98" s="69"/>
    </row>
    <row r="99" spans="1:23" ht="20.25" customHeight="1">
      <c r="A99" s="68" t="s">
        <v>1300</v>
      </c>
      <c r="B99" s="69"/>
      <c r="C99" s="69"/>
      <c r="D99" s="69"/>
      <c r="E99" s="69"/>
      <c r="F99" s="69"/>
      <c r="G99" s="69"/>
      <c r="H99" s="69"/>
      <c r="I99" s="69"/>
      <c r="J99" s="73"/>
      <c r="K99" s="69"/>
      <c r="L99" s="73"/>
      <c r="M99" s="73"/>
      <c r="N99" s="73"/>
      <c r="O99" s="69"/>
      <c r="P99" s="69"/>
      <c r="Q99" s="69"/>
      <c r="R99" s="69"/>
      <c r="S99" s="73"/>
      <c r="T99" s="73"/>
      <c r="U99" s="73"/>
      <c r="V99" s="73"/>
      <c r="W99" s="69"/>
    </row>
    <row r="100" spans="1:23" ht="20.25" customHeight="1">
      <c r="A100" s="68" t="s">
        <v>1301</v>
      </c>
      <c r="B100" s="69"/>
      <c r="C100" s="69"/>
      <c r="D100" s="69"/>
      <c r="E100" s="69"/>
      <c r="F100" s="69"/>
      <c r="G100" s="69"/>
      <c r="H100" s="69"/>
      <c r="I100" s="69"/>
      <c r="J100" s="73"/>
      <c r="K100" s="69"/>
      <c r="L100" s="73"/>
      <c r="M100" s="73"/>
      <c r="N100" s="73"/>
      <c r="O100" s="69"/>
      <c r="P100" s="69"/>
      <c r="Q100" s="69"/>
      <c r="R100" s="69"/>
      <c r="S100" s="73"/>
      <c r="T100" s="73"/>
      <c r="U100" s="73"/>
      <c r="V100" s="73"/>
      <c r="W100" s="69"/>
    </row>
    <row r="101" spans="1:23" ht="20.25" customHeight="1">
      <c r="A101" s="68" t="s">
        <v>1302</v>
      </c>
      <c r="B101" s="69"/>
      <c r="C101" s="69"/>
      <c r="D101" s="69"/>
      <c r="E101" s="69"/>
      <c r="F101" s="69"/>
      <c r="G101" s="69"/>
      <c r="H101" s="69"/>
      <c r="I101" s="69"/>
      <c r="J101" s="73"/>
      <c r="K101" s="69"/>
      <c r="L101" s="73"/>
      <c r="M101" s="73"/>
      <c r="N101" s="73"/>
      <c r="O101" s="69"/>
      <c r="P101" s="69"/>
      <c r="Q101" s="69"/>
      <c r="R101" s="69"/>
      <c r="S101" s="73"/>
      <c r="T101" s="73"/>
      <c r="U101" s="73"/>
      <c r="V101" s="73"/>
      <c r="W101" s="69"/>
    </row>
    <row r="102" spans="1:23" ht="20.25" customHeight="1">
      <c r="A102" s="68" t="s">
        <v>1303</v>
      </c>
      <c r="B102" s="69"/>
      <c r="C102" s="69"/>
      <c r="D102" s="69"/>
      <c r="E102" s="69"/>
      <c r="F102" s="69"/>
      <c r="G102" s="69"/>
      <c r="H102" s="69"/>
      <c r="I102" s="69"/>
      <c r="J102" s="73"/>
      <c r="K102" s="69"/>
      <c r="L102" s="73"/>
      <c r="M102" s="73"/>
      <c r="N102" s="73"/>
      <c r="O102" s="69"/>
      <c r="P102" s="69"/>
      <c r="Q102" s="69"/>
      <c r="R102" s="69"/>
      <c r="S102" s="73"/>
      <c r="T102" s="73"/>
      <c r="U102" s="73"/>
      <c r="V102" s="73"/>
      <c r="W102" s="69"/>
    </row>
    <row r="103" spans="1:23" ht="20.25" customHeight="1">
      <c r="A103" s="68" t="s">
        <v>1304</v>
      </c>
      <c r="B103" s="69"/>
      <c r="C103" s="69"/>
      <c r="D103" s="69"/>
      <c r="E103" s="69"/>
      <c r="F103" s="69"/>
      <c r="G103" s="69"/>
      <c r="H103" s="69"/>
      <c r="I103" s="69"/>
      <c r="J103" s="73"/>
      <c r="K103" s="69"/>
      <c r="L103" s="73"/>
      <c r="M103" s="73"/>
      <c r="N103" s="73"/>
      <c r="O103" s="69"/>
      <c r="P103" s="69"/>
      <c r="Q103" s="69"/>
      <c r="R103" s="69"/>
      <c r="S103" s="73"/>
      <c r="T103" s="73"/>
      <c r="U103" s="73"/>
      <c r="V103" s="73"/>
      <c r="W103" s="69"/>
    </row>
    <row r="104" spans="1:23" ht="20.25" customHeight="1">
      <c r="A104" s="68" t="s">
        <v>1305</v>
      </c>
      <c r="B104" s="69"/>
      <c r="C104" s="69"/>
      <c r="D104" s="69"/>
      <c r="E104" s="69"/>
      <c r="F104" s="69"/>
      <c r="G104" s="69"/>
      <c r="H104" s="69"/>
      <c r="I104" s="69"/>
      <c r="J104" s="73"/>
      <c r="K104" s="69"/>
      <c r="L104" s="73"/>
      <c r="M104" s="73"/>
      <c r="N104" s="73"/>
      <c r="O104" s="69"/>
      <c r="P104" s="69"/>
      <c r="Q104" s="69"/>
      <c r="R104" s="69"/>
      <c r="S104" s="73"/>
      <c r="T104" s="73"/>
      <c r="U104" s="73"/>
      <c r="V104" s="73"/>
      <c r="W104" s="69"/>
    </row>
    <row r="105" spans="1:23" ht="20.25" customHeight="1">
      <c r="A105" s="68" t="s">
        <v>1306</v>
      </c>
      <c r="B105" s="69"/>
      <c r="C105" s="69"/>
      <c r="D105" s="69"/>
      <c r="E105" s="69"/>
      <c r="F105" s="69"/>
      <c r="G105" s="69"/>
      <c r="H105" s="69"/>
      <c r="I105" s="69"/>
      <c r="J105" s="73"/>
      <c r="K105" s="69"/>
      <c r="L105" s="73"/>
      <c r="M105" s="73"/>
      <c r="N105" s="73"/>
      <c r="O105" s="69"/>
      <c r="P105" s="69"/>
      <c r="Q105" s="69"/>
      <c r="R105" s="69"/>
      <c r="S105" s="73"/>
      <c r="T105" s="73"/>
      <c r="U105" s="73"/>
      <c r="V105" s="73"/>
      <c r="W105" s="69"/>
    </row>
    <row r="106" spans="1:23" ht="20.25" customHeight="1">
      <c r="A106" s="68" t="s">
        <v>1307</v>
      </c>
      <c r="B106" s="69"/>
      <c r="C106" s="69"/>
      <c r="D106" s="69"/>
      <c r="E106" s="69"/>
      <c r="F106" s="69"/>
      <c r="G106" s="69"/>
      <c r="H106" s="69"/>
      <c r="I106" s="69"/>
      <c r="J106" s="73"/>
      <c r="K106" s="69"/>
      <c r="L106" s="73"/>
      <c r="M106" s="73"/>
      <c r="N106" s="73"/>
      <c r="O106" s="69"/>
      <c r="P106" s="69"/>
      <c r="Q106" s="69"/>
      <c r="R106" s="69"/>
      <c r="S106" s="73"/>
      <c r="T106" s="73"/>
      <c r="U106" s="73"/>
      <c r="V106" s="73"/>
      <c r="W106" s="69"/>
    </row>
    <row r="107" spans="1:23" ht="20.25" customHeight="1">
      <c r="A107" s="68" t="s">
        <v>1308</v>
      </c>
      <c r="B107" s="69"/>
      <c r="C107" s="69"/>
      <c r="D107" s="69"/>
      <c r="E107" s="69"/>
      <c r="F107" s="69"/>
      <c r="G107" s="69"/>
      <c r="H107" s="69"/>
      <c r="I107" s="69"/>
      <c r="J107" s="73"/>
      <c r="K107" s="69"/>
      <c r="L107" s="73"/>
      <c r="M107" s="73"/>
      <c r="N107" s="73"/>
      <c r="O107" s="69"/>
      <c r="P107" s="69"/>
      <c r="Q107" s="69"/>
      <c r="R107" s="69"/>
      <c r="S107" s="73"/>
      <c r="T107" s="73"/>
      <c r="U107" s="73"/>
      <c r="V107" s="73"/>
      <c r="W107" s="69"/>
    </row>
    <row r="108" spans="1:23" ht="20.25" customHeight="1">
      <c r="A108" s="68" t="s">
        <v>1309</v>
      </c>
      <c r="B108" s="69"/>
      <c r="C108" s="69"/>
      <c r="D108" s="69"/>
      <c r="E108" s="69"/>
      <c r="F108" s="69"/>
      <c r="G108" s="69"/>
      <c r="H108" s="69"/>
      <c r="I108" s="69"/>
      <c r="J108" s="73"/>
      <c r="K108" s="69"/>
      <c r="L108" s="73"/>
      <c r="M108" s="73"/>
      <c r="N108" s="73"/>
      <c r="O108" s="69"/>
      <c r="P108" s="69"/>
      <c r="Q108" s="69"/>
      <c r="R108" s="69"/>
      <c r="S108" s="73"/>
      <c r="T108" s="73"/>
      <c r="U108" s="73"/>
      <c r="V108" s="73"/>
      <c r="W108" s="69"/>
    </row>
    <row r="109" spans="1:23" ht="20.25" customHeight="1">
      <c r="A109" s="64" t="s">
        <v>1310</v>
      </c>
      <c r="B109" s="69"/>
      <c r="C109" s="69"/>
      <c r="D109" s="69"/>
      <c r="E109" s="69"/>
      <c r="F109" s="69"/>
      <c r="G109" s="69"/>
      <c r="H109" s="69"/>
      <c r="I109" s="69"/>
      <c r="J109" s="73"/>
      <c r="K109" s="69"/>
      <c r="L109" s="73"/>
      <c r="M109" s="73"/>
      <c r="N109" s="73"/>
      <c r="O109" s="69"/>
      <c r="P109" s="69"/>
      <c r="Q109" s="69"/>
      <c r="R109" s="69"/>
      <c r="S109" s="73"/>
      <c r="T109" s="73"/>
      <c r="U109" s="73"/>
      <c r="V109" s="73"/>
      <c r="W109" s="69"/>
    </row>
    <row r="110" spans="1:23" ht="20.25" customHeight="1">
      <c r="A110" s="75" t="s">
        <v>1311</v>
      </c>
      <c r="B110" s="69"/>
      <c r="C110" s="69"/>
      <c r="D110" s="69"/>
      <c r="E110" s="69"/>
      <c r="F110" s="69"/>
      <c r="G110" s="69"/>
      <c r="H110" s="69"/>
      <c r="I110" s="69"/>
      <c r="J110" s="73"/>
      <c r="K110" s="69"/>
      <c r="L110" s="73"/>
      <c r="M110" s="73"/>
      <c r="N110" s="73"/>
      <c r="O110" s="69"/>
      <c r="P110" s="69"/>
      <c r="Q110" s="69"/>
      <c r="R110" s="69"/>
      <c r="S110" s="73"/>
      <c r="T110" s="73"/>
      <c r="U110" s="73"/>
      <c r="V110" s="73"/>
      <c r="W110" s="69"/>
    </row>
    <row r="111" spans="1:23" ht="20.25" customHeight="1">
      <c r="A111" s="75" t="s">
        <v>1216</v>
      </c>
      <c r="B111" s="69"/>
      <c r="C111" s="69"/>
      <c r="D111" s="69"/>
      <c r="E111" s="69"/>
      <c r="F111" s="69"/>
      <c r="G111" s="69"/>
      <c r="H111" s="69"/>
      <c r="I111" s="69"/>
      <c r="J111" s="73"/>
      <c r="K111" s="69"/>
      <c r="L111" s="73"/>
      <c r="M111" s="73"/>
      <c r="N111" s="73"/>
      <c r="O111" s="69"/>
      <c r="P111" s="69"/>
      <c r="Q111" s="69"/>
      <c r="R111" s="69"/>
      <c r="S111" s="73"/>
      <c r="T111" s="73"/>
      <c r="U111" s="73"/>
      <c r="V111" s="73"/>
      <c r="W111" s="69"/>
    </row>
    <row r="112" spans="1:23" ht="20.25" customHeight="1">
      <c r="A112" s="75" t="s">
        <v>1312</v>
      </c>
      <c r="B112" s="69"/>
      <c r="C112" s="69"/>
      <c r="D112" s="69"/>
      <c r="E112" s="69"/>
      <c r="F112" s="69"/>
      <c r="G112" s="69"/>
      <c r="H112" s="69"/>
      <c r="I112" s="69"/>
      <c r="J112" s="73"/>
      <c r="K112" s="69"/>
      <c r="L112" s="73"/>
      <c r="M112" s="73"/>
      <c r="N112" s="73"/>
      <c r="O112" s="69"/>
      <c r="P112" s="69"/>
      <c r="Q112" s="69"/>
      <c r="R112" s="69"/>
      <c r="S112" s="73"/>
      <c r="T112" s="73"/>
      <c r="U112" s="73"/>
      <c r="V112" s="73"/>
      <c r="W112" s="69"/>
    </row>
    <row r="113" spans="1:23" ht="20.25" customHeight="1">
      <c r="A113" s="75" t="s">
        <v>1313</v>
      </c>
      <c r="B113" s="69"/>
      <c r="C113" s="69"/>
      <c r="D113" s="69"/>
      <c r="E113" s="69"/>
      <c r="F113" s="69"/>
      <c r="G113" s="69"/>
      <c r="H113" s="69"/>
      <c r="I113" s="69"/>
      <c r="J113" s="73"/>
      <c r="K113" s="69"/>
      <c r="L113" s="73"/>
      <c r="M113" s="73"/>
      <c r="N113" s="73"/>
      <c r="O113" s="69"/>
      <c r="P113" s="69"/>
      <c r="Q113" s="69"/>
      <c r="R113" s="69"/>
      <c r="S113" s="73"/>
      <c r="T113" s="73"/>
      <c r="U113" s="73"/>
      <c r="V113" s="73"/>
      <c r="W113" s="69"/>
    </row>
    <row r="114" spans="1:23" ht="20.25" customHeight="1">
      <c r="A114" s="75" t="s">
        <v>1314</v>
      </c>
      <c r="B114" s="69"/>
      <c r="C114" s="69"/>
      <c r="D114" s="69"/>
      <c r="E114" s="69"/>
      <c r="F114" s="69"/>
      <c r="G114" s="69"/>
      <c r="H114" s="69"/>
      <c r="I114" s="69"/>
      <c r="J114" s="73"/>
      <c r="K114" s="69"/>
      <c r="L114" s="73"/>
      <c r="M114" s="73"/>
      <c r="N114" s="73"/>
      <c r="O114" s="69"/>
      <c r="P114" s="69"/>
      <c r="Q114" s="69"/>
      <c r="R114" s="69"/>
      <c r="S114" s="73"/>
      <c r="T114" s="73"/>
      <c r="U114" s="73"/>
      <c r="V114" s="73"/>
      <c r="W114" s="69"/>
    </row>
    <row r="115" spans="1:23" ht="20.25" customHeight="1">
      <c r="A115" s="75" t="s">
        <v>1315</v>
      </c>
      <c r="B115" s="69"/>
      <c r="C115" s="69"/>
      <c r="D115" s="69"/>
      <c r="E115" s="69"/>
      <c r="F115" s="69"/>
      <c r="G115" s="69"/>
      <c r="H115" s="69"/>
      <c r="I115" s="69"/>
      <c r="J115" s="73"/>
      <c r="K115" s="69"/>
      <c r="L115" s="73"/>
      <c r="M115" s="73"/>
      <c r="N115" s="73"/>
      <c r="O115" s="69"/>
      <c r="P115" s="69"/>
      <c r="Q115" s="69"/>
      <c r="R115" s="69"/>
      <c r="S115" s="73"/>
      <c r="T115" s="73"/>
      <c r="U115" s="73"/>
      <c r="V115" s="73"/>
      <c r="W115" s="69"/>
    </row>
    <row r="116" spans="1:23" ht="20.25" customHeight="1">
      <c r="A116" s="75" t="s">
        <v>1316</v>
      </c>
      <c r="B116" s="69"/>
      <c r="C116" s="69"/>
      <c r="D116" s="69"/>
      <c r="E116" s="69"/>
      <c r="F116" s="69"/>
      <c r="G116" s="69"/>
      <c r="H116" s="69"/>
      <c r="I116" s="69"/>
      <c r="J116" s="73"/>
      <c r="K116" s="69"/>
      <c r="L116" s="73"/>
      <c r="M116" s="73"/>
      <c r="N116" s="73"/>
      <c r="O116" s="69"/>
      <c r="P116" s="69"/>
      <c r="Q116" s="69"/>
      <c r="R116" s="69"/>
      <c r="S116" s="73"/>
      <c r="T116" s="73"/>
      <c r="U116" s="73"/>
      <c r="V116" s="73"/>
      <c r="W116" s="69"/>
    </row>
    <row r="117" spans="1:23" ht="20.25" customHeight="1">
      <c r="A117" s="75" t="s">
        <v>1317</v>
      </c>
      <c r="B117" s="69"/>
      <c r="C117" s="69"/>
      <c r="D117" s="69"/>
      <c r="E117" s="69"/>
      <c r="F117" s="69"/>
      <c r="G117" s="69"/>
      <c r="H117" s="69"/>
      <c r="I117" s="69"/>
      <c r="J117" s="73"/>
      <c r="K117" s="69"/>
      <c r="L117" s="73"/>
      <c r="M117" s="73"/>
      <c r="N117" s="73"/>
      <c r="O117" s="69"/>
      <c r="P117" s="69"/>
      <c r="Q117" s="69"/>
      <c r="R117" s="69"/>
      <c r="S117" s="73"/>
      <c r="T117" s="73"/>
      <c r="U117" s="73"/>
      <c r="V117" s="73"/>
      <c r="W117" s="69"/>
    </row>
    <row r="118" spans="1:23" ht="20.25" customHeight="1">
      <c r="A118" s="75" t="s">
        <v>1318</v>
      </c>
      <c r="B118" s="69"/>
      <c r="C118" s="69"/>
      <c r="D118" s="69"/>
      <c r="E118" s="69"/>
      <c r="F118" s="69"/>
      <c r="G118" s="69"/>
      <c r="H118" s="69"/>
      <c r="I118" s="69"/>
      <c r="J118" s="73"/>
      <c r="K118" s="69"/>
      <c r="L118" s="73"/>
      <c r="M118" s="73"/>
      <c r="N118" s="73"/>
      <c r="O118" s="69"/>
      <c r="P118" s="69"/>
      <c r="Q118" s="69"/>
      <c r="R118" s="69"/>
      <c r="S118" s="73"/>
      <c r="T118" s="73"/>
      <c r="U118" s="73"/>
      <c r="V118" s="73"/>
      <c r="W118" s="69"/>
    </row>
    <row r="119" spans="1:23" ht="20.25" customHeight="1">
      <c r="A119" s="75" t="s">
        <v>1319</v>
      </c>
      <c r="B119" s="69"/>
      <c r="C119" s="69"/>
      <c r="D119" s="69"/>
      <c r="E119" s="69"/>
      <c r="F119" s="69"/>
      <c r="G119" s="69"/>
      <c r="H119" s="69"/>
      <c r="I119" s="69"/>
      <c r="J119" s="73"/>
      <c r="K119" s="69"/>
      <c r="L119" s="73"/>
      <c r="M119" s="73"/>
      <c r="N119" s="73"/>
      <c r="O119" s="69"/>
      <c r="P119" s="69"/>
      <c r="Q119" s="69"/>
      <c r="R119" s="69"/>
      <c r="S119" s="73"/>
      <c r="T119" s="73"/>
      <c r="U119" s="73"/>
      <c r="V119" s="73"/>
      <c r="W119" s="69"/>
    </row>
    <row r="120" spans="1:23" ht="20.25" customHeight="1">
      <c r="A120" s="75" t="s">
        <v>1320</v>
      </c>
      <c r="B120" s="69"/>
      <c r="C120" s="69"/>
      <c r="D120" s="69"/>
      <c r="E120" s="69"/>
      <c r="F120" s="69"/>
      <c r="G120" s="69"/>
      <c r="H120" s="69"/>
      <c r="I120" s="69"/>
      <c r="J120" s="73"/>
      <c r="K120" s="69"/>
      <c r="L120" s="73"/>
      <c r="M120" s="73"/>
      <c r="N120" s="73"/>
      <c r="O120" s="69"/>
      <c r="P120" s="69"/>
      <c r="Q120" s="69"/>
      <c r="R120" s="69"/>
      <c r="S120" s="73"/>
      <c r="T120" s="73"/>
      <c r="U120" s="73"/>
      <c r="V120" s="73"/>
      <c r="W120" s="69"/>
    </row>
    <row r="121" spans="1:23" ht="20.25" customHeight="1">
      <c r="A121" s="75" t="s">
        <v>1321</v>
      </c>
      <c r="B121" s="69"/>
      <c r="C121" s="69"/>
      <c r="D121" s="69"/>
      <c r="E121" s="69"/>
      <c r="F121" s="69"/>
      <c r="G121" s="69"/>
      <c r="H121" s="69"/>
      <c r="I121" s="69"/>
      <c r="J121" s="73"/>
      <c r="K121" s="69"/>
      <c r="L121" s="73"/>
      <c r="M121" s="73"/>
      <c r="N121" s="73"/>
      <c r="O121" s="69"/>
      <c r="P121" s="69"/>
      <c r="Q121" s="69"/>
      <c r="R121" s="69"/>
      <c r="S121" s="73"/>
      <c r="T121" s="73"/>
      <c r="U121" s="73"/>
      <c r="V121" s="73"/>
      <c r="W121" s="69"/>
    </row>
    <row r="122" spans="1:23" ht="20.25" customHeight="1">
      <c r="A122" s="64" t="s">
        <v>1322</v>
      </c>
      <c r="B122" s="69"/>
      <c r="C122" s="69"/>
      <c r="D122" s="69"/>
      <c r="E122" s="69"/>
      <c r="F122" s="69"/>
      <c r="G122" s="69"/>
      <c r="H122" s="69"/>
      <c r="I122" s="69"/>
      <c r="J122" s="73"/>
      <c r="K122" s="69"/>
      <c r="L122" s="73"/>
      <c r="M122" s="73"/>
      <c r="N122" s="73"/>
      <c r="O122" s="69"/>
      <c r="P122" s="69"/>
      <c r="Q122" s="69"/>
      <c r="R122" s="69"/>
      <c r="S122" s="73"/>
      <c r="T122" s="73"/>
      <c r="U122" s="73"/>
      <c r="V122" s="73"/>
      <c r="W122" s="69"/>
    </row>
    <row r="123" spans="1:23" ht="20.25" customHeight="1">
      <c r="A123" s="76" t="s">
        <v>1323</v>
      </c>
      <c r="B123" s="69"/>
      <c r="C123" s="69"/>
      <c r="D123" s="69"/>
      <c r="E123" s="69"/>
      <c r="F123" s="69"/>
      <c r="G123" s="69"/>
      <c r="H123" s="69"/>
      <c r="I123" s="69"/>
      <c r="J123" s="73"/>
      <c r="K123" s="69"/>
      <c r="L123" s="73"/>
      <c r="M123" s="73"/>
      <c r="N123" s="73"/>
      <c r="O123" s="69"/>
      <c r="P123" s="69"/>
      <c r="Q123" s="69"/>
      <c r="R123" s="69"/>
      <c r="S123" s="73"/>
      <c r="T123" s="73"/>
      <c r="U123" s="73"/>
      <c r="V123" s="73"/>
      <c r="W123" s="69"/>
    </row>
    <row r="124" spans="1:23" ht="20.25" customHeight="1">
      <c r="A124" s="76" t="s">
        <v>1216</v>
      </c>
      <c r="B124" s="69"/>
      <c r="C124" s="69"/>
      <c r="D124" s="69"/>
      <c r="E124" s="69"/>
      <c r="F124" s="69"/>
      <c r="G124" s="69"/>
      <c r="H124" s="69"/>
      <c r="I124" s="69"/>
      <c r="J124" s="73"/>
      <c r="K124" s="69"/>
      <c r="L124" s="73"/>
      <c r="M124" s="73"/>
      <c r="N124" s="73"/>
      <c r="O124" s="69"/>
      <c r="P124" s="69"/>
      <c r="Q124" s="69"/>
      <c r="R124" s="69"/>
      <c r="S124" s="73"/>
      <c r="T124" s="73"/>
      <c r="U124" s="73"/>
      <c r="V124" s="73"/>
      <c r="W124" s="69"/>
    </row>
    <row r="125" spans="1:23" ht="20.25" customHeight="1">
      <c r="A125" s="76" t="s">
        <v>1324</v>
      </c>
      <c r="B125" s="69"/>
      <c r="C125" s="69"/>
      <c r="D125" s="69"/>
      <c r="E125" s="69"/>
      <c r="F125" s="69"/>
      <c r="G125" s="69"/>
      <c r="H125" s="69"/>
      <c r="I125" s="69"/>
      <c r="J125" s="73"/>
      <c r="K125" s="69"/>
      <c r="L125" s="73"/>
      <c r="M125" s="73"/>
      <c r="N125" s="73"/>
      <c r="O125" s="69"/>
      <c r="P125" s="69"/>
      <c r="Q125" s="69"/>
      <c r="R125" s="69"/>
      <c r="S125" s="73"/>
      <c r="T125" s="73"/>
      <c r="U125" s="73"/>
      <c r="V125" s="73"/>
      <c r="W125" s="69"/>
    </row>
    <row r="126" spans="1:23" ht="20.25" customHeight="1">
      <c r="A126" s="76" t="s">
        <v>1325</v>
      </c>
      <c r="B126" s="69"/>
      <c r="C126" s="69"/>
      <c r="D126" s="69"/>
      <c r="E126" s="69"/>
      <c r="F126" s="69"/>
      <c r="G126" s="69"/>
      <c r="H126" s="69"/>
      <c r="I126" s="69"/>
      <c r="J126" s="73"/>
      <c r="K126" s="69"/>
      <c r="L126" s="73"/>
      <c r="M126" s="73"/>
      <c r="N126" s="73"/>
      <c r="O126" s="69"/>
      <c r="P126" s="69"/>
      <c r="Q126" s="69"/>
      <c r="R126" s="69"/>
      <c r="S126" s="73"/>
      <c r="T126" s="73"/>
      <c r="U126" s="73"/>
      <c r="V126" s="73"/>
      <c r="W126" s="69"/>
    </row>
    <row r="127" spans="1:23" ht="20.25" customHeight="1">
      <c r="A127" s="76" t="s">
        <v>1326</v>
      </c>
      <c r="B127" s="69"/>
      <c r="C127" s="69"/>
      <c r="D127" s="69"/>
      <c r="E127" s="69"/>
      <c r="F127" s="69"/>
      <c r="G127" s="69"/>
      <c r="H127" s="69"/>
      <c r="I127" s="69"/>
      <c r="J127" s="73"/>
      <c r="K127" s="69"/>
      <c r="L127" s="73"/>
      <c r="M127" s="73"/>
      <c r="N127" s="73"/>
      <c r="O127" s="69"/>
      <c r="P127" s="69"/>
      <c r="Q127" s="69"/>
      <c r="R127" s="69"/>
      <c r="S127" s="73"/>
      <c r="T127" s="73"/>
      <c r="U127" s="73"/>
      <c r="V127" s="73"/>
      <c r="W127" s="69"/>
    </row>
    <row r="128" spans="1:23" ht="20.25" customHeight="1">
      <c r="A128" s="76" t="s">
        <v>1327</v>
      </c>
      <c r="B128" s="69"/>
      <c r="C128" s="69"/>
      <c r="D128" s="69"/>
      <c r="E128" s="69"/>
      <c r="F128" s="69"/>
      <c r="G128" s="69"/>
      <c r="H128" s="69"/>
      <c r="I128" s="69"/>
      <c r="J128" s="73"/>
      <c r="K128" s="69"/>
      <c r="L128" s="73"/>
      <c r="M128" s="73"/>
      <c r="N128" s="73"/>
      <c r="O128" s="69"/>
      <c r="P128" s="69"/>
      <c r="Q128" s="69"/>
      <c r="R128" s="69"/>
      <c r="S128" s="73"/>
      <c r="T128" s="73"/>
      <c r="U128" s="73"/>
      <c r="V128" s="73"/>
      <c r="W128" s="69"/>
    </row>
    <row r="129" spans="1:23" ht="20.25" customHeight="1">
      <c r="A129" s="76" t="s">
        <v>1328</v>
      </c>
      <c r="B129" s="69"/>
      <c r="C129" s="69"/>
      <c r="D129" s="69"/>
      <c r="E129" s="69"/>
      <c r="F129" s="69"/>
      <c r="G129" s="69"/>
      <c r="H129" s="69"/>
      <c r="I129" s="69"/>
      <c r="J129" s="73"/>
      <c r="K129" s="69"/>
      <c r="L129" s="73"/>
      <c r="M129" s="73"/>
      <c r="N129" s="73"/>
      <c r="O129" s="69"/>
      <c r="P129" s="69"/>
      <c r="Q129" s="69"/>
      <c r="R129" s="69"/>
      <c r="S129" s="73"/>
      <c r="T129" s="73"/>
      <c r="U129" s="73"/>
      <c r="V129" s="73"/>
      <c r="W129" s="69"/>
    </row>
    <row r="130" spans="1:23" ht="20.25" customHeight="1">
      <c r="A130" s="76" t="s">
        <v>1329</v>
      </c>
      <c r="B130" s="69"/>
      <c r="C130" s="69"/>
      <c r="D130" s="69"/>
      <c r="E130" s="69"/>
      <c r="F130" s="69"/>
      <c r="G130" s="69"/>
      <c r="H130" s="69"/>
      <c r="I130" s="69"/>
      <c r="J130" s="73"/>
      <c r="K130" s="69"/>
      <c r="L130" s="73"/>
      <c r="M130" s="73"/>
      <c r="N130" s="73"/>
      <c r="O130" s="69"/>
      <c r="P130" s="69"/>
      <c r="Q130" s="69"/>
      <c r="R130" s="69"/>
      <c r="S130" s="73"/>
      <c r="T130" s="73"/>
      <c r="U130" s="73"/>
      <c r="V130" s="73"/>
      <c r="W130" s="69"/>
    </row>
    <row r="131" spans="1:23" ht="20.25" customHeight="1">
      <c r="A131" s="76" t="s">
        <v>1330</v>
      </c>
      <c r="B131" s="69"/>
      <c r="C131" s="69"/>
      <c r="D131" s="69"/>
      <c r="E131" s="69"/>
      <c r="F131" s="69"/>
      <c r="G131" s="69"/>
      <c r="H131" s="69"/>
      <c r="I131" s="69"/>
      <c r="J131" s="73"/>
      <c r="K131" s="69"/>
      <c r="L131" s="73"/>
      <c r="M131" s="73"/>
      <c r="N131" s="73"/>
      <c r="O131" s="69"/>
      <c r="P131" s="69"/>
      <c r="Q131" s="69"/>
      <c r="R131" s="69"/>
      <c r="S131" s="73"/>
      <c r="T131" s="73"/>
      <c r="U131" s="73"/>
      <c r="V131" s="73"/>
      <c r="W131" s="69"/>
    </row>
    <row r="132" spans="1:23" ht="20.25" customHeight="1">
      <c r="A132" s="76" t="s">
        <v>1331</v>
      </c>
      <c r="B132" s="69"/>
      <c r="C132" s="69"/>
      <c r="D132" s="69"/>
      <c r="E132" s="69"/>
      <c r="F132" s="69"/>
      <c r="G132" s="69"/>
      <c r="H132" s="69"/>
      <c r="I132" s="69"/>
      <c r="J132" s="73"/>
      <c r="K132" s="69"/>
      <c r="L132" s="73"/>
      <c r="M132" s="73"/>
      <c r="N132" s="73"/>
      <c r="O132" s="69"/>
      <c r="P132" s="69"/>
      <c r="Q132" s="69"/>
      <c r="R132" s="69"/>
      <c r="S132" s="73"/>
      <c r="T132" s="73"/>
      <c r="U132" s="73"/>
      <c r="V132" s="73"/>
      <c r="W132" s="69"/>
    </row>
    <row r="133" spans="1:23" ht="20.25" customHeight="1">
      <c r="A133" s="76" t="s">
        <v>1332</v>
      </c>
      <c r="B133" s="69"/>
      <c r="C133" s="69"/>
      <c r="D133" s="69"/>
      <c r="E133" s="69"/>
      <c r="F133" s="69"/>
      <c r="G133" s="69"/>
      <c r="H133" s="69"/>
      <c r="I133" s="69"/>
      <c r="J133" s="73"/>
      <c r="K133" s="69"/>
      <c r="L133" s="73"/>
      <c r="M133" s="73"/>
      <c r="N133" s="73"/>
      <c r="O133" s="69"/>
      <c r="P133" s="69"/>
      <c r="Q133" s="69"/>
      <c r="R133" s="69"/>
      <c r="S133" s="73"/>
      <c r="T133" s="73"/>
      <c r="U133" s="73"/>
      <c r="V133" s="73"/>
      <c r="W133" s="69"/>
    </row>
    <row r="134" spans="1:23" ht="20.25" customHeight="1">
      <c r="A134" s="76" t="s">
        <v>1333</v>
      </c>
      <c r="B134" s="69"/>
      <c r="C134" s="69"/>
      <c r="D134" s="69"/>
      <c r="E134" s="69"/>
      <c r="F134" s="69"/>
      <c r="G134" s="69"/>
      <c r="H134" s="69"/>
      <c r="I134" s="69"/>
      <c r="J134" s="73"/>
      <c r="K134" s="69"/>
      <c r="L134" s="73"/>
      <c r="M134" s="73"/>
      <c r="N134" s="73"/>
      <c r="O134" s="69"/>
      <c r="P134" s="69"/>
      <c r="Q134" s="69"/>
      <c r="R134" s="69"/>
      <c r="S134" s="73"/>
      <c r="T134" s="73"/>
      <c r="U134" s="73"/>
      <c r="V134" s="73"/>
      <c r="W134" s="69"/>
    </row>
    <row r="135" spans="1:23" ht="20.25" customHeight="1">
      <c r="A135" s="76" t="s">
        <v>1334</v>
      </c>
      <c r="B135" s="69"/>
      <c r="C135" s="69"/>
      <c r="D135" s="69"/>
      <c r="E135" s="69"/>
      <c r="F135" s="69"/>
      <c r="G135" s="69"/>
      <c r="H135" s="69"/>
      <c r="I135" s="69"/>
      <c r="J135" s="73"/>
      <c r="K135" s="69"/>
      <c r="L135" s="73"/>
      <c r="M135" s="73"/>
      <c r="N135" s="73"/>
      <c r="O135" s="69"/>
      <c r="P135" s="69"/>
      <c r="Q135" s="69"/>
      <c r="R135" s="69"/>
      <c r="S135" s="73"/>
      <c r="T135" s="73"/>
      <c r="U135" s="73"/>
      <c r="V135" s="73"/>
      <c r="W135" s="69"/>
    </row>
    <row r="136" spans="1:23" ht="20.25" customHeight="1">
      <c r="A136" s="64" t="s">
        <v>1335</v>
      </c>
      <c r="B136" s="69"/>
      <c r="C136" s="69"/>
      <c r="D136" s="69"/>
      <c r="E136" s="69"/>
      <c r="F136" s="69"/>
      <c r="G136" s="69"/>
      <c r="H136" s="69"/>
      <c r="I136" s="69"/>
      <c r="J136" s="73"/>
      <c r="K136" s="69"/>
      <c r="L136" s="73"/>
      <c r="M136" s="73"/>
      <c r="N136" s="73"/>
      <c r="O136" s="69"/>
      <c r="P136" s="69"/>
      <c r="Q136" s="69"/>
      <c r="R136" s="69"/>
      <c r="S136" s="73"/>
      <c r="T136" s="73"/>
      <c r="U136" s="73"/>
      <c r="V136" s="73"/>
      <c r="W136" s="69"/>
    </row>
    <row r="137" spans="1:23" ht="20.25" customHeight="1">
      <c r="A137" s="68" t="s">
        <v>1336</v>
      </c>
      <c r="B137" s="69"/>
      <c r="C137" s="69"/>
      <c r="D137" s="69"/>
      <c r="E137" s="69"/>
      <c r="F137" s="69"/>
      <c r="G137" s="69"/>
      <c r="H137" s="69"/>
      <c r="I137" s="69"/>
      <c r="J137" s="73"/>
      <c r="K137" s="69"/>
      <c r="L137" s="73"/>
      <c r="M137" s="73"/>
      <c r="N137" s="73"/>
      <c r="O137" s="69"/>
      <c r="P137" s="69"/>
      <c r="Q137" s="69"/>
      <c r="R137" s="69"/>
      <c r="S137" s="73"/>
      <c r="T137" s="73"/>
      <c r="U137" s="73"/>
      <c r="V137" s="73"/>
      <c r="W137" s="69"/>
    </row>
    <row r="138" spans="1:23" ht="20.25" customHeight="1">
      <c r="A138" s="68" t="s">
        <v>1216</v>
      </c>
      <c r="B138" s="69"/>
      <c r="C138" s="69"/>
      <c r="D138" s="69"/>
      <c r="E138" s="69"/>
      <c r="F138" s="69"/>
      <c r="G138" s="69"/>
      <c r="H138" s="69"/>
      <c r="I138" s="69"/>
      <c r="J138" s="73"/>
      <c r="K138" s="69"/>
      <c r="L138" s="73"/>
      <c r="M138" s="73"/>
      <c r="N138" s="73"/>
      <c r="O138" s="69"/>
      <c r="P138" s="69"/>
      <c r="Q138" s="69"/>
      <c r="R138" s="69"/>
      <c r="S138" s="73"/>
      <c r="T138" s="73"/>
      <c r="U138" s="73"/>
      <c r="V138" s="73"/>
      <c r="W138" s="69"/>
    </row>
    <row r="139" spans="1:23" ht="20.25" customHeight="1">
      <c r="A139" s="68" t="s">
        <v>1337</v>
      </c>
      <c r="B139" s="69"/>
      <c r="C139" s="69"/>
      <c r="D139" s="69"/>
      <c r="E139" s="69"/>
      <c r="F139" s="69"/>
      <c r="G139" s="69"/>
      <c r="H139" s="69"/>
      <c r="I139" s="69"/>
      <c r="J139" s="73"/>
      <c r="K139" s="69"/>
      <c r="L139" s="73"/>
      <c r="M139" s="73"/>
      <c r="N139" s="73"/>
      <c r="O139" s="69"/>
      <c r="P139" s="69"/>
      <c r="Q139" s="69"/>
      <c r="R139" s="69"/>
      <c r="S139" s="73"/>
      <c r="T139" s="73"/>
      <c r="U139" s="73"/>
      <c r="V139" s="73"/>
      <c r="W139" s="69"/>
    </row>
    <row r="140" spans="1:23" ht="20.25" customHeight="1">
      <c r="A140" s="68" t="s">
        <v>1338</v>
      </c>
      <c r="B140" s="69"/>
      <c r="C140" s="69"/>
      <c r="D140" s="69"/>
      <c r="E140" s="69"/>
      <c r="F140" s="69"/>
      <c r="G140" s="69"/>
      <c r="H140" s="69"/>
      <c r="I140" s="69"/>
      <c r="J140" s="73"/>
      <c r="K140" s="69"/>
      <c r="L140" s="73"/>
      <c r="M140" s="73"/>
      <c r="N140" s="73"/>
      <c r="O140" s="69"/>
      <c r="P140" s="69"/>
      <c r="Q140" s="69"/>
      <c r="R140" s="69"/>
      <c r="S140" s="73"/>
      <c r="T140" s="73"/>
      <c r="U140" s="73"/>
      <c r="V140" s="73"/>
      <c r="W140" s="69"/>
    </row>
    <row r="141" spans="1:23" ht="20.25" customHeight="1">
      <c r="A141" s="68" t="s">
        <v>1339</v>
      </c>
      <c r="B141" s="69"/>
      <c r="C141" s="69"/>
      <c r="D141" s="69"/>
      <c r="E141" s="69"/>
      <c r="F141" s="69"/>
      <c r="G141" s="69"/>
      <c r="H141" s="69"/>
      <c r="I141" s="69"/>
      <c r="J141" s="73"/>
      <c r="K141" s="69"/>
      <c r="L141" s="73"/>
      <c r="M141" s="73"/>
      <c r="N141" s="73"/>
      <c r="O141" s="69"/>
      <c r="P141" s="69"/>
      <c r="Q141" s="69"/>
      <c r="R141" s="69"/>
      <c r="S141" s="73"/>
      <c r="T141" s="73"/>
      <c r="U141" s="73"/>
      <c r="V141" s="73"/>
      <c r="W141" s="69"/>
    </row>
    <row r="142" spans="1:23" ht="20.25" customHeight="1">
      <c r="A142" s="68" t="s">
        <v>1340</v>
      </c>
      <c r="B142" s="69"/>
      <c r="C142" s="69"/>
      <c r="D142" s="69"/>
      <c r="E142" s="69"/>
      <c r="F142" s="69"/>
      <c r="G142" s="69"/>
      <c r="H142" s="69"/>
      <c r="I142" s="69"/>
      <c r="J142" s="73"/>
      <c r="K142" s="69"/>
      <c r="L142" s="73"/>
      <c r="M142" s="73"/>
      <c r="N142" s="73"/>
      <c r="O142" s="69"/>
      <c r="P142" s="69"/>
      <c r="Q142" s="69"/>
      <c r="R142" s="69"/>
      <c r="S142" s="73"/>
      <c r="T142" s="73"/>
      <c r="U142" s="73"/>
      <c r="V142" s="73"/>
      <c r="W142" s="69"/>
    </row>
    <row r="143" spans="1:23" ht="20.25" customHeight="1">
      <c r="A143" s="68" t="s">
        <v>1341</v>
      </c>
      <c r="B143" s="69"/>
      <c r="C143" s="69"/>
      <c r="D143" s="69"/>
      <c r="E143" s="69"/>
      <c r="F143" s="69"/>
      <c r="G143" s="69"/>
      <c r="H143" s="69"/>
      <c r="I143" s="69"/>
      <c r="J143" s="73"/>
      <c r="K143" s="69"/>
      <c r="L143" s="73"/>
      <c r="M143" s="73"/>
      <c r="N143" s="73"/>
      <c r="O143" s="69"/>
      <c r="P143" s="69"/>
      <c r="Q143" s="69"/>
      <c r="R143" s="69"/>
      <c r="S143" s="73"/>
      <c r="T143" s="73"/>
      <c r="U143" s="73"/>
      <c r="V143" s="73"/>
      <c r="W143" s="69"/>
    </row>
    <row r="144" spans="1:23" ht="20.25" customHeight="1">
      <c r="A144" s="68" t="s">
        <v>1342</v>
      </c>
      <c r="B144" s="69"/>
      <c r="C144" s="69"/>
      <c r="D144" s="69"/>
      <c r="E144" s="69"/>
      <c r="F144" s="69"/>
      <c r="G144" s="69"/>
      <c r="H144" s="69"/>
      <c r="I144" s="69"/>
      <c r="J144" s="73"/>
      <c r="K144" s="69"/>
      <c r="L144" s="73"/>
      <c r="M144" s="73"/>
      <c r="N144" s="73"/>
      <c r="O144" s="69"/>
      <c r="P144" s="69"/>
      <c r="Q144" s="69"/>
      <c r="R144" s="69"/>
      <c r="S144" s="73"/>
      <c r="T144" s="73"/>
      <c r="U144" s="73"/>
      <c r="V144" s="73"/>
      <c r="W144" s="69"/>
    </row>
    <row r="145" spans="1:23" ht="20.25" customHeight="1">
      <c r="A145" s="68" t="s">
        <v>1343</v>
      </c>
      <c r="B145" s="69"/>
      <c r="C145" s="69"/>
      <c r="D145" s="69"/>
      <c r="E145" s="69"/>
      <c r="F145" s="69"/>
      <c r="G145" s="69"/>
      <c r="H145" s="69"/>
      <c r="I145" s="69"/>
      <c r="J145" s="73"/>
      <c r="K145" s="69"/>
      <c r="L145" s="73"/>
      <c r="M145" s="73"/>
      <c r="N145" s="73"/>
      <c r="O145" s="69"/>
      <c r="P145" s="69"/>
      <c r="Q145" s="69"/>
      <c r="R145" s="69"/>
      <c r="S145" s="73"/>
      <c r="T145" s="73"/>
      <c r="U145" s="73"/>
      <c r="V145" s="73"/>
      <c r="W145" s="69"/>
    </row>
    <row r="146" spans="1:23" ht="20.25" customHeight="1">
      <c r="A146" s="68" t="s">
        <v>1344</v>
      </c>
      <c r="B146" s="69"/>
      <c r="C146" s="69"/>
      <c r="D146" s="69"/>
      <c r="E146" s="69"/>
      <c r="F146" s="69"/>
      <c r="G146" s="69"/>
      <c r="H146" s="69"/>
      <c r="I146" s="69"/>
      <c r="J146" s="73"/>
      <c r="K146" s="69"/>
      <c r="L146" s="73"/>
      <c r="M146" s="73"/>
      <c r="N146" s="73"/>
      <c r="O146" s="69"/>
      <c r="P146" s="69"/>
      <c r="Q146" s="69"/>
      <c r="R146" s="69"/>
      <c r="S146" s="73"/>
      <c r="T146" s="73"/>
      <c r="U146" s="73"/>
      <c r="V146" s="73"/>
      <c r="W146" s="69"/>
    </row>
    <row r="147" spans="1:23" ht="20.25" customHeight="1">
      <c r="A147" s="68" t="s">
        <v>1345</v>
      </c>
      <c r="B147" s="69"/>
      <c r="C147" s="69"/>
      <c r="D147" s="69"/>
      <c r="E147" s="69"/>
      <c r="F147" s="69"/>
      <c r="G147" s="69"/>
      <c r="H147" s="69"/>
      <c r="I147" s="69"/>
      <c r="J147" s="73"/>
      <c r="K147" s="69"/>
      <c r="L147" s="73"/>
      <c r="M147" s="73"/>
      <c r="N147" s="73"/>
      <c r="O147" s="69"/>
      <c r="P147" s="69"/>
      <c r="Q147" s="69"/>
      <c r="R147" s="69"/>
      <c r="S147" s="73"/>
      <c r="T147" s="73"/>
      <c r="U147" s="73"/>
      <c r="V147" s="73"/>
      <c r="W147" s="69"/>
    </row>
    <row r="148" spans="1:23" ht="20.25" customHeight="1">
      <c r="A148" s="68" t="s">
        <v>1346</v>
      </c>
      <c r="B148" s="69"/>
      <c r="C148" s="69"/>
      <c r="D148" s="69"/>
      <c r="E148" s="69"/>
      <c r="F148" s="69"/>
      <c r="G148" s="69"/>
      <c r="H148" s="69"/>
      <c r="I148" s="69"/>
      <c r="J148" s="73"/>
      <c r="K148" s="69"/>
      <c r="L148" s="73"/>
      <c r="M148" s="73"/>
      <c r="N148" s="73"/>
      <c r="O148" s="69"/>
      <c r="P148" s="69"/>
      <c r="Q148" s="69"/>
      <c r="R148" s="69"/>
      <c r="S148" s="73"/>
      <c r="T148" s="73"/>
      <c r="U148" s="73"/>
      <c r="V148" s="73"/>
      <c r="W148" s="69"/>
    </row>
    <row r="149" spans="1:23" ht="20.25" customHeight="1">
      <c r="A149" s="68" t="s">
        <v>1347</v>
      </c>
      <c r="B149" s="69"/>
      <c r="C149" s="69"/>
      <c r="D149" s="69"/>
      <c r="E149" s="69"/>
      <c r="F149" s="69"/>
      <c r="G149" s="69"/>
      <c r="H149" s="69"/>
      <c r="I149" s="69"/>
      <c r="J149" s="73"/>
      <c r="K149" s="69"/>
      <c r="L149" s="73"/>
      <c r="M149" s="73"/>
      <c r="N149" s="73"/>
      <c r="O149" s="69"/>
      <c r="P149" s="69"/>
      <c r="Q149" s="69"/>
      <c r="R149" s="69"/>
      <c r="S149" s="73"/>
      <c r="T149" s="73"/>
      <c r="U149" s="73"/>
      <c r="V149" s="73"/>
      <c r="W149" s="69"/>
    </row>
    <row r="150" spans="1:23" ht="20.25" customHeight="1">
      <c r="A150" s="68" t="s">
        <v>1348</v>
      </c>
      <c r="B150" s="69"/>
      <c r="C150" s="69"/>
      <c r="D150" s="69"/>
      <c r="E150" s="69"/>
      <c r="F150" s="69"/>
      <c r="G150" s="69"/>
      <c r="H150" s="69"/>
      <c r="I150" s="69"/>
      <c r="J150" s="73"/>
      <c r="K150" s="69"/>
      <c r="L150" s="73"/>
      <c r="M150" s="73"/>
      <c r="N150" s="73"/>
      <c r="O150" s="69"/>
      <c r="P150" s="69"/>
      <c r="Q150" s="69"/>
      <c r="R150" s="69"/>
      <c r="S150" s="73"/>
      <c r="T150" s="73"/>
      <c r="U150" s="73"/>
      <c r="V150" s="73"/>
      <c r="W150" s="69"/>
    </row>
  </sheetData>
  <sheetProtection/>
  <mergeCells count="4">
    <mergeCell ref="A2:W2"/>
    <mergeCell ref="C4:W4"/>
    <mergeCell ref="A4:A5"/>
    <mergeCell ref="B4:B5"/>
  </mergeCells>
  <printOptions horizontalCentered="1"/>
  <pageMargins left="0.47" right="0.47" top="0.59" bottom="0.47" header="0.31" footer="0.31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0"/>
  <sheetViews>
    <sheetView showGridLines="0" showZeros="0" workbookViewId="0" topLeftCell="A1">
      <pane xSplit="1" ySplit="6" topLeftCell="B82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5.75390625" defaultRowHeight="14.25"/>
  <cols>
    <col min="1" max="1" width="12.875" style="56" customWidth="1"/>
    <col min="2" max="2" width="10.125" style="56" customWidth="1"/>
    <col min="3" max="10" width="7.25390625" style="56" customWidth="1"/>
    <col min="11" max="11" width="7.25390625" style="57" customWidth="1"/>
    <col min="12" max="15" width="7.25390625" style="56" customWidth="1"/>
    <col min="16" max="16" width="7.25390625" style="57" customWidth="1"/>
    <col min="17" max="22" width="7.25390625" style="56" customWidth="1"/>
    <col min="23" max="16384" width="5.75390625" style="56" customWidth="1"/>
  </cols>
  <sheetData>
    <row r="1" ht="14.25">
      <c r="A1" s="27" t="s">
        <v>1418</v>
      </c>
    </row>
    <row r="2" spans="1:22" ht="33.75" customHeight="1">
      <c r="A2" s="58" t="s">
        <v>2</v>
      </c>
      <c r="B2" s="196" t="s">
        <v>1394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58"/>
    </row>
    <row r="3" spans="1:22" ht="16.5" customHeight="1">
      <c r="A3" s="59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59" t="s">
        <v>20</v>
      </c>
    </row>
    <row r="4" spans="1:22" ht="31.5" customHeight="1">
      <c r="A4" s="179" t="s">
        <v>1183</v>
      </c>
      <c r="B4" s="195" t="s">
        <v>1419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2" ht="72.75" customHeight="1">
      <c r="A5" s="181"/>
      <c r="B5" s="61" t="s">
        <v>1420</v>
      </c>
      <c r="C5" s="60" t="s">
        <v>1352</v>
      </c>
      <c r="D5" s="60" t="s">
        <v>1353</v>
      </c>
      <c r="E5" s="60" t="s">
        <v>1354</v>
      </c>
      <c r="F5" s="60" t="s">
        <v>1421</v>
      </c>
      <c r="G5" s="60" t="s">
        <v>1356</v>
      </c>
      <c r="H5" s="60" t="s">
        <v>1422</v>
      </c>
      <c r="I5" s="60" t="s">
        <v>1358</v>
      </c>
      <c r="J5" s="60" t="s">
        <v>1359</v>
      </c>
      <c r="K5" s="60" t="s">
        <v>1423</v>
      </c>
      <c r="L5" s="60" t="s">
        <v>1361</v>
      </c>
      <c r="M5" s="60" t="s">
        <v>1362</v>
      </c>
      <c r="N5" s="60" t="s">
        <v>1363</v>
      </c>
      <c r="O5" s="60" t="s">
        <v>1424</v>
      </c>
      <c r="P5" s="60" t="s">
        <v>1365</v>
      </c>
      <c r="Q5" s="60" t="s">
        <v>1366</v>
      </c>
      <c r="R5" s="60" t="s">
        <v>1367</v>
      </c>
      <c r="S5" s="60" t="s">
        <v>1425</v>
      </c>
      <c r="T5" s="60" t="s">
        <v>1426</v>
      </c>
      <c r="U5" s="60" t="s">
        <v>1371</v>
      </c>
      <c r="V5" s="60" t="s">
        <v>1427</v>
      </c>
    </row>
    <row r="6" spans="1:22" s="55" customFormat="1" ht="19.5" customHeight="1">
      <c r="A6" s="62" t="s">
        <v>1213</v>
      </c>
      <c r="B6" s="63">
        <f>'表三'!C37</f>
        <v>24027</v>
      </c>
      <c r="C6" s="63">
        <f>'表三'!C38</f>
        <v>0</v>
      </c>
      <c r="D6" s="63">
        <f>'表三'!C39</f>
        <v>0</v>
      </c>
      <c r="E6" s="63">
        <f>'表三'!C40</f>
        <v>0</v>
      </c>
      <c r="F6" s="63">
        <f>'表三'!C41</f>
        <v>942</v>
      </c>
      <c r="G6" s="63">
        <f>'表三'!C42</f>
        <v>3798</v>
      </c>
      <c r="H6" s="63">
        <f>'表三'!C43</f>
        <v>0</v>
      </c>
      <c r="I6" s="63">
        <f>'表三'!C44</f>
        <v>234</v>
      </c>
      <c r="J6" s="63">
        <f>'表三'!C45</f>
        <v>7288</v>
      </c>
      <c r="K6" s="70">
        <f>'表三'!C46</f>
        <v>9231</v>
      </c>
      <c r="L6" s="63">
        <f>'表三'!C47</f>
        <v>307</v>
      </c>
      <c r="M6" s="63">
        <f>'表三'!C48</f>
        <v>0</v>
      </c>
      <c r="N6" s="63">
        <f>'表三'!C49</f>
        <v>1741</v>
      </c>
      <c r="O6" s="63">
        <f>'表三'!C50</f>
        <v>0</v>
      </c>
      <c r="P6" s="70">
        <f>'表三'!C51</f>
        <v>0</v>
      </c>
      <c r="Q6" s="63">
        <f>'表三'!C52</f>
        <v>0</v>
      </c>
      <c r="R6" s="63">
        <f>'表三'!C53</f>
        <v>0</v>
      </c>
      <c r="S6" s="63">
        <f>'表三'!C54</f>
        <v>0</v>
      </c>
      <c r="T6" s="63">
        <f>'表三'!C55</f>
        <v>471</v>
      </c>
      <c r="U6" s="63">
        <f>'表三'!C56</f>
        <v>0</v>
      </c>
      <c r="V6" s="63">
        <f>'表三'!C57</f>
        <v>15</v>
      </c>
    </row>
    <row r="7" spans="1:22" s="55" customFormat="1" ht="19.5" customHeight="1">
      <c r="A7" s="64" t="s">
        <v>1214</v>
      </c>
      <c r="B7" s="65"/>
      <c r="C7" s="65"/>
      <c r="D7" s="65"/>
      <c r="E7" s="65"/>
      <c r="F7" s="65"/>
      <c r="G7" s="65"/>
      <c r="H7" s="65"/>
      <c r="I7" s="65"/>
      <c r="J7" s="65"/>
      <c r="K7" s="71"/>
      <c r="L7" s="65"/>
      <c r="M7" s="65"/>
      <c r="N7" s="65"/>
      <c r="O7" s="65"/>
      <c r="P7" s="71"/>
      <c r="Q7" s="65"/>
      <c r="R7" s="65"/>
      <c r="S7" s="65"/>
      <c r="T7" s="65"/>
      <c r="U7" s="65"/>
      <c r="V7" s="65"/>
    </row>
    <row r="8" spans="1:22" s="55" customFormat="1" ht="19.5" customHeight="1">
      <c r="A8" s="66" t="s">
        <v>1215</v>
      </c>
      <c r="B8" s="65"/>
      <c r="C8" s="65"/>
      <c r="D8" s="65"/>
      <c r="E8" s="65"/>
      <c r="F8" s="65"/>
      <c r="G8" s="65"/>
      <c r="H8" s="65"/>
      <c r="I8" s="65"/>
      <c r="J8" s="65"/>
      <c r="K8" s="71"/>
      <c r="L8" s="65"/>
      <c r="M8" s="65"/>
      <c r="N8" s="65"/>
      <c r="O8" s="65"/>
      <c r="P8" s="71"/>
      <c r="Q8" s="65"/>
      <c r="R8" s="65"/>
      <c r="S8" s="65"/>
      <c r="T8" s="65"/>
      <c r="U8" s="65"/>
      <c r="V8" s="65"/>
    </row>
    <row r="9" spans="1:22" s="55" customFormat="1" ht="19.5" customHeight="1">
      <c r="A9" s="66" t="s">
        <v>1216</v>
      </c>
      <c r="B9" s="67"/>
      <c r="C9" s="67"/>
      <c r="D9" s="67"/>
      <c r="E9" s="67"/>
      <c r="F9" s="67"/>
      <c r="G9" s="67"/>
      <c r="H9" s="67"/>
      <c r="I9" s="67"/>
      <c r="J9" s="67"/>
      <c r="K9" s="72"/>
      <c r="L9" s="67"/>
      <c r="M9" s="67"/>
      <c r="N9" s="67"/>
      <c r="O9" s="67"/>
      <c r="P9" s="72"/>
      <c r="Q9" s="67"/>
      <c r="R9" s="67"/>
      <c r="S9" s="67"/>
      <c r="T9" s="67"/>
      <c r="U9" s="67"/>
      <c r="V9" s="67"/>
    </row>
    <row r="10" spans="1:22" s="55" customFormat="1" ht="19.5" customHeight="1">
      <c r="A10" s="68" t="s">
        <v>1217</v>
      </c>
      <c r="B10" s="67"/>
      <c r="C10" s="67"/>
      <c r="D10" s="67"/>
      <c r="E10" s="67"/>
      <c r="F10" s="67"/>
      <c r="G10" s="67"/>
      <c r="H10" s="67"/>
      <c r="I10" s="67"/>
      <c r="J10" s="67"/>
      <c r="K10" s="72"/>
      <c r="L10" s="67"/>
      <c r="M10" s="67"/>
      <c r="N10" s="67"/>
      <c r="O10" s="67"/>
      <c r="P10" s="72"/>
      <c r="Q10" s="67"/>
      <c r="R10" s="67"/>
      <c r="S10" s="67"/>
      <c r="T10" s="67"/>
      <c r="U10" s="67"/>
      <c r="V10" s="67"/>
    </row>
    <row r="11" spans="1:22" s="55" customFormat="1" ht="19.5" customHeight="1">
      <c r="A11" s="68" t="s">
        <v>1218</v>
      </c>
      <c r="B11" s="67"/>
      <c r="C11" s="67"/>
      <c r="D11" s="67"/>
      <c r="E11" s="67"/>
      <c r="F11" s="67"/>
      <c r="G11" s="67"/>
      <c r="H11" s="67"/>
      <c r="I11" s="67"/>
      <c r="J11" s="67"/>
      <c r="K11" s="72"/>
      <c r="L11" s="67"/>
      <c r="M11" s="67"/>
      <c r="N11" s="67"/>
      <c r="O11" s="67"/>
      <c r="P11" s="72"/>
      <c r="Q11" s="67"/>
      <c r="R11" s="67"/>
      <c r="S11" s="67"/>
      <c r="T11" s="67"/>
      <c r="U11" s="67"/>
      <c r="V11" s="67"/>
    </row>
    <row r="12" spans="1:22" s="55" customFormat="1" ht="19.5" customHeight="1">
      <c r="A12" s="68" t="s">
        <v>1219</v>
      </c>
      <c r="B12" s="67"/>
      <c r="C12" s="67"/>
      <c r="D12" s="67"/>
      <c r="E12" s="67"/>
      <c r="F12" s="67"/>
      <c r="G12" s="67"/>
      <c r="H12" s="67"/>
      <c r="I12" s="67"/>
      <c r="J12" s="67"/>
      <c r="K12" s="72"/>
      <c r="L12" s="67"/>
      <c r="M12" s="67"/>
      <c r="N12" s="67"/>
      <c r="O12" s="67"/>
      <c r="P12" s="72"/>
      <c r="Q12" s="67"/>
      <c r="R12" s="67"/>
      <c r="S12" s="67"/>
      <c r="T12" s="67"/>
      <c r="U12" s="67"/>
      <c r="V12" s="67"/>
    </row>
    <row r="13" spans="1:22" s="55" customFormat="1" ht="19.5" customHeight="1">
      <c r="A13" s="68" t="s">
        <v>1220</v>
      </c>
      <c r="B13" s="67"/>
      <c r="C13" s="67"/>
      <c r="D13" s="67"/>
      <c r="E13" s="67"/>
      <c r="F13" s="67"/>
      <c r="G13" s="67"/>
      <c r="H13" s="67"/>
      <c r="I13" s="67"/>
      <c r="J13" s="67"/>
      <c r="K13" s="72"/>
      <c r="L13" s="67"/>
      <c r="M13" s="67"/>
      <c r="N13" s="67"/>
      <c r="O13" s="67"/>
      <c r="P13" s="72"/>
      <c r="Q13" s="67"/>
      <c r="R13" s="67"/>
      <c r="S13" s="67"/>
      <c r="T13" s="67"/>
      <c r="U13" s="67"/>
      <c r="V13" s="67"/>
    </row>
    <row r="14" spans="1:22" s="55" customFormat="1" ht="19.5" customHeight="1">
      <c r="A14" s="68" t="s">
        <v>1221</v>
      </c>
      <c r="B14" s="67"/>
      <c r="C14" s="67"/>
      <c r="D14" s="67"/>
      <c r="E14" s="67"/>
      <c r="F14" s="67"/>
      <c r="G14" s="67"/>
      <c r="H14" s="67"/>
      <c r="I14" s="67"/>
      <c r="J14" s="67"/>
      <c r="K14" s="72"/>
      <c r="L14" s="67"/>
      <c r="M14" s="67"/>
      <c r="N14" s="67"/>
      <c r="O14" s="67"/>
      <c r="P14" s="72"/>
      <c r="Q14" s="67"/>
      <c r="R14" s="67"/>
      <c r="S14" s="67"/>
      <c r="T14" s="67"/>
      <c r="U14" s="67"/>
      <c r="V14" s="67"/>
    </row>
    <row r="15" spans="1:22" s="55" customFormat="1" ht="19.5" customHeight="1">
      <c r="A15" s="68" t="s">
        <v>1222</v>
      </c>
      <c r="B15" s="67"/>
      <c r="C15" s="67"/>
      <c r="D15" s="67"/>
      <c r="E15" s="67"/>
      <c r="F15" s="67"/>
      <c r="G15" s="67"/>
      <c r="H15" s="67"/>
      <c r="I15" s="67"/>
      <c r="J15" s="67"/>
      <c r="K15" s="72"/>
      <c r="L15" s="67"/>
      <c r="M15" s="67"/>
      <c r="N15" s="67"/>
      <c r="O15" s="67"/>
      <c r="P15" s="72"/>
      <c r="Q15" s="67"/>
      <c r="R15" s="67"/>
      <c r="S15" s="67"/>
      <c r="T15" s="67"/>
      <c r="U15" s="67"/>
      <c r="V15" s="67"/>
    </row>
    <row r="16" spans="1:22" s="55" customFormat="1" ht="19.5" customHeight="1">
      <c r="A16" s="68" t="s">
        <v>1223</v>
      </c>
      <c r="B16" s="67"/>
      <c r="C16" s="67"/>
      <c r="D16" s="67"/>
      <c r="E16" s="67"/>
      <c r="F16" s="67"/>
      <c r="G16" s="67"/>
      <c r="H16" s="67"/>
      <c r="I16" s="67"/>
      <c r="J16" s="67"/>
      <c r="K16" s="72"/>
      <c r="L16" s="67"/>
      <c r="M16" s="67"/>
      <c r="N16" s="67"/>
      <c r="O16" s="67"/>
      <c r="P16" s="72"/>
      <c r="Q16" s="67"/>
      <c r="R16" s="67"/>
      <c r="S16" s="67"/>
      <c r="T16" s="67"/>
      <c r="U16" s="67"/>
      <c r="V16" s="67"/>
    </row>
    <row r="17" spans="1:22" s="55" customFormat="1" ht="19.5" customHeight="1">
      <c r="A17" s="68" t="s">
        <v>1224</v>
      </c>
      <c r="B17" s="67"/>
      <c r="C17" s="67"/>
      <c r="D17" s="67"/>
      <c r="E17" s="67"/>
      <c r="F17" s="67"/>
      <c r="G17" s="67"/>
      <c r="H17" s="67"/>
      <c r="I17" s="67"/>
      <c r="J17" s="67"/>
      <c r="K17" s="72"/>
      <c r="L17" s="67"/>
      <c r="M17" s="67"/>
      <c r="N17" s="67"/>
      <c r="O17" s="67"/>
      <c r="P17" s="72"/>
      <c r="Q17" s="67"/>
      <c r="R17" s="67"/>
      <c r="S17" s="67"/>
      <c r="T17" s="67"/>
      <c r="U17" s="67"/>
      <c r="V17" s="67"/>
    </row>
    <row r="18" spans="1:22" s="55" customFormat="1" ht="19.5" customHeight="1">
      <c r="A18" s="68" t="s">
        <v>1225</v>
      </c>
      <c r="B18" s="67"/>
      <c r="C18" s="67"/>
      <c r="D18" s="67"/>
      <c r="E18" s="67"/>
      <c r="F18" s="67"/>
      <c r="G18" s="67"/>
      <c r="H18" s="67"/>
      <c r="I18" s="67"/>
      <c r="J18" s="67"/>
      <c r="K18" s="72"/>
      <c r="L18" s="67"/>
      <c r="M18" s="67"/>
      <c r="N18" s="67"/>
      <c r="O18" s="67"/>
      <c r="P18" s="72"/>
      <c r="Q18" s="67"/>
      <c r="R18" s="67"/>
      <c r="S18" s="67"/>
      <c r="T18" s="67"/>
      <c r="U18" s="67"/>
      <c r="V18" s="67"/>
    </row>
    <row r="19" spans="1:22" s="55" customFormat="1" ht="19.5" customHeight="1">
      <c r="A19" s="68" t="s">
        <v>1226</v>
      </c>
      <c r="B19" s="67"/>
      <c r="C19" s="67"/>
      <c r="D19" s="67"/>
      <c r="E19" s="67"/>
      <c r="F19" s="67"/>
      <c r="G19" s="67"/>
      <c r="H19" s="67"/>
      <c r="I19" s="67"/>
      <c r="J19" s="67"/>
      <c r="K19" s="72"/>
      <c r="L19" s="67"/>
      <c r="M19" s="67"/>
      <c r="N19" s="67"/>
      <c r="O19" s="67"/>
      <c r="P19" s="72"/>
      <c r="Q19" s="67"/>
      <c r="R19" s="67"/>
      <c r="S19" s="67"/>
      <c r="T19" s="67"/>
      <c r="U19" s="67"/>
      <c r="V19" s="67"/>
    </row>
    <row r="20" spans="1:22" s="55" customFormat="1" ht="19.5" customHeight="1">
      <c r="A20" s="68" t="s">
        <v>1227</v>
      </c>
      <c r="B20" s="67"/>
      <c r="C20" s="67"/>
      <c r="D20" s="67"/>
      <c r="E20" s="67"/>
      <c r="F20" s="67"/>
      <c r="G20" s="67"/>
      <c r="H20" s="67"/>
      <c r="I20" s="67"/>
      <c r="J20" s="67"/>
      <c r="K20" s="72"/>
      <c r="L20" s="67"/>
      <c r="M20" s="67"/>
      <c r="N20" s="67"/>
      <c r="O20" s="67"/>
      <c r="P20" s="72"/>
      <c r="Q20" s="67"/>
      <c r="R20" s="67"/>
      <c r="S20" s="67"/>
      <c r="T20" s="67"/>
      <c r="U20" s="67"/>
      <c r="V20" s="67"/>
    </row>
    <row r="21" spans="1:22" s="55" customFormat="1" ht="19.5" customHeight="1">
      <c r="A21" s="68" t="s">
        <v>1228</v>
      </c>
      <c r="B21" s="67"/>
      <c r="C21" s="67"/>
      <c r="D21" s="67"/>
      <c r="E21" s="67"/>
      <c r="F21" s="67"/>
      <c r="G21" s="67"/>
      <c r="H21" s="67"/>
      <c r="I21" s="67"/>
      <c r="J21" s="67"/>
      <c r="K21" s="72"/>
      <c r="L21" s="67"/>
      <c r="M21" s="67"/>
      <c r="N21" s="67"/>
      <c r="O21" s="67"/>
      <c r="P21" s="72"/>
      <c r="Q21" s="67"/>
      <c r="R21" s="67"/>
      <c r="S21" s="67"/>
      <c r="T21" s="67"/>
      <c r="U21" s="67"/>
      <c r="V21" s="67"/>
    </row>
    <row r="22" spans="1:22" s="55" customFormat="1" ht="19.5" customHeight="1">
      <c r="A22" s="64" t="s">
        <v>1229</v>
      </c>
      <c r="B22" s="67"/>
      <c r="C22" s="67"/>
      <c r="D22" s="67"/>
      <c r="E22" s="67"/>
      <c r="F22" s="67"/>
      <c r="G22" s="67"/>
      <c r="H22" s="67"/>
      <c r="I22" s="67"/>
      <c r="J22" s="67"/>
      <c r="K22" s="72"/>
      <c r="L22" s="67"/>
      <c r="M22" s="67"/>
      <c r="N22" s="67"/>
      <c r="O22" s="67"/>
      <c r="P22" s="72"/>
      <c r="Q22" s="67"/>
      <c r="R22" s="67"/>
      <c r="S22" s="67"/>
      <c r="T22" s="67"/>
      <c r="U22" s="67"/>
      <c r="V22" s="67"/>
    </row>
    <row r="23" spans="1:22" s="55" customFormat="1" ht="19.5" customHeight="1">
      <c r="A23" s="68" t="s">
        <v>1230</v>
      </c>
      <c r="B23" s="67"/>
      <c r="C23" s="67"/>
      <c r="D23" s="67"/>
      <c r="E23" s="67"/>
      <c r="F23" s="67"/>
      <c r="G23" s="67"/>
      <c r="H23" s="67"/>
      <c r="I23" s="67"/>
      <c r="J23" s="67"/>
      <c r="K23" s="72"/>
      <c r="L23" s="67"/>
      <c r="M23" s="67"/>
      <c r="N23" s="67"/>
      <c r="O23" s="67"/>
      <c r="P23" s="72"/>
      <c r="Q23" s="67"/>
      <c r="R23" s="67"/>
      <c r="S23" s="67"/>
      <c r="T23" s="67"/>
      <c r="U23" s="67"/>
      <c r="V23" s="67"/>
    </row>
    <row r="24" spans="1:22" s="55" customFormat="1" ht="19.5" customHeight="1">
      <c r="A24" s="68" t="s">
        <v>1216</v>
      </c>
      <c r="B24" s="67"/>
      <c r="C24" s="67"/>
      <c r="D24" s="67"/>
      <c r="E24" s="67"/>
      <c r="F24" s="67"/>
      <c r="G24" s="67"/>
      <c r="H24" s="67"/>
      <c r="I24" s="67"/>
      <c r="J24" s="67"/>
      <c r="K24" s="72"/>
      <c r="L24" s="67"/>
      <c r="M24" s="67"/>
      <c r="N24" s="67"/>
      <c r="O24" s="67"/>
      <c r="P24" s="72"/>
      <c r="Q24" s="67"/>
      <c r="R24" s="67"/>
      <c r="S24" s="67"/>
      <c r="T24" s="67"/>
      <c r="U24" s="67"/>
      <c r="V24" s="67"/>
    </row>
    <row r="25" spans="1:22" s="55" customFormat="1" ht="19.5" customHeight="1">
      <c r="A25" s="68" t="s">
        <v>1231</v>
      </c>
      <c r="B25" s="67"/>
      <c r="C25" s="67"/>
      <c r="D25" s="67"/>
      <c r="E25" s="67"/>
      <c r="F25" s="67"/>
      <c r="G25" s="67"/>
      <c r="H25" s="67"/>
      <c r="I25" s="67"/>
      <c r="J25" s="67"/>
      <c r="K25" s="72"/>
      <c r="L25" s="67"/>
      <c r="M25" s="67"/>
      <c r="N25" s="67"/>
      <c r="O25" s="67"/>
      <c r="P25" s="72"/>
      <c r="Q25" s="67"/>
      <c r="R25" s="67"/>
      <c r="S25" s="67"/>
      <c r="T25" s="67"/>
      <c r="U25" s="67"/>
      <c r="V25" s="67"/>
    </row>
    <row r="26" spans="1:22" s="55" customFormat="1" ht="19.5" customHeight="1">
      <c r="A26" s="68" t="s">
        <v>1232</v>
      </c>
      <c r="B26" s="67"/>
      <c r="C26" s="67"/>
      <c r="D26" s="67"/>
      <c r="E26" s="67"/>
      <c r="F26" s="67"/>
      <c r="G26" s="67"/>
      <c r="H26" s="67"/>
      <c r="I26" s="67"/>
      <c r="J26" s="67"/>
      <c r="K26" s="72"/>
      <c r="L26" s="67"/>
      <c r="M26" s="67"/>
      <c r="N26" s="67"/>
      <c r="O26" s="67"/>
      <c r="P26" s="72"/>
      <c r="Q26" s="67"/>
      <c r="R26" s="67"/>
      <c r="S26" s="67"/>
      <c r="T26" s="67"/>
      <c r="U26" s="67"/>
      <c r="V26" s="67"/>
    </row>
    <row r="27" spans="1:22" s="55" customFormat="1" ht="19.5" customHeight="1">
      <c r="A27" s="68" t="s">
        <v>1233</v>
      </c>
      <c r="B27" s="67"/>
      <c r="C27" s="67"/>
      <c r="D27" s="67"/>
      <c r="E27" s="67"/>
      <c r="F27" s="67"/>
      <c r="G27" s="67"/>
      <c r="H27" s="67"/>
      <c r="I27" s="67"/>
      <c r="J27" s="67"/>
      <c r="K27" s="72"/>
      <c r="L27" s="67"/>
      <c r="M27" s="67"/>
      <c r="N27" s="67"/>
      <c r="O27" s="67"/>
      <c r="P27" s="72"/>
      <c r="Q27" s="67"/>
      <c r="R27" s="67"/>
      <c r="S27" s="67"/>
      <c r="T27" s="67"/>
      <c r="U27" s="67"/>
      <c r="V27" s="67"/>
    </row>
    <row r="28" spans="1:22" s="55" customFormat="1" ht="19.5" customHeight="1">
      <c r="A28" s="68" t="s">
        <v>1234</v>
      </c>
      <c r="B28" s="67"/>
      <c r="C28" s="67"/>
      <c r="D28" s="67"/>
      <c r="E28" s="67"/>
      <c r="F28" s="67"/>
      <c r="G28" s="67"/>
      <c r="H28" s="67"/>
      <c r="I28" s="67"/>
      <c r="J28" s="67"/>
      <c r="K28" s="72"/>
      <c r="L28" s="67"/>
      <c r="M28" s="67"/>
      <c r="N28" s="67"/>
      <c r="O28" s="67"/>
      <c r="P28" s="72"/>
      <c r="Q28" s="67"/>
      <c r="R28" s="67"/>
      <c r="S28" s="67"/>
      <c r="T28" s="67"/>
      <c r="U28" s="67"/>
      <c r="V28" s="67"/>
    </row>
    <row r="29" spans="1:22" s="55" customFormat="1" ht="19.5" customHeight="1">
      <c r="A29" s="68" t="s">
        <v>1235</v>
      </c>
      <c r="B29" s="67"/>
      <c r="C29" s="67"/>
      <c r="D29" s="67"/>
      <c r="E29" s="67"/>
      <c r="F29" s="67"/>
      <c r="G29" s="67"/>
      <c r="H29" s="67"/>
      <c r="I29" s="67"/>
      <c r="J29" s="67"/>
      <c r="K29" s="72"/>
      <c r="L29" s="67"/>
      <c r="M29" s="67"/>
      <c r="N29" s="67"/>
      <c r="O29" s="67"/>
      <c r="P29" s="72"/>
      <c r="Q29" s="67"/>
      <c r="R29" s="67"/>
      <c r="S29" s="67"/>
      <c r="T29" s="67"/>
      <c r="U29" s="67"/>
      <c r="V29" s="67"/>
    </row>
    <row r="30" spans="1:22" ht="19.5" customHeight="1">
      <c r="A30" s="64" t="s">
        <v>1236</v>
      </c>
      <c r="B30" s="69"/>
      <c r="C30" s="69"/>
      <c r="D30" s="69"/>
      <c r="E30" s="69"/>
      <c r="F30" s="69"/>
      <c r="G30" s="69"/>
      <c r="H30" s="69"/>
      <c r="I30" s="69"/>
      <c r="J30" s="69"/>
      <c r="K30" s="73"/>
      <c r="L30" s="69"/>
      <c r="M30" s="69"/>
      <c r="N30" s="69"/>
      <c r="O30" s="69"/>
      <c r="P30" s="73"/>
      <c r="Q30" s="69"/>
      <c r="R30" s="69"/>
      <c r="S30" s="69"/>
      <c r="T30" s="69"/>
      <c r="U30" s="69"/>
      <c r="V30" s="69"/>
    </row>
    <row r="31" spans="1:22" ht="19.5" customHeight="1">
      <c r="A31" s="68" t="s">
        <v>1237</v>
      </c>
      <c r="B31" s="69"/>
      <c r="C31" s="69"/>
      <c r="D31" s="69"/>
      <c r="E31" s="69"/>
      <c r="F31" s="69"/>
      <c r="G31" s="69"/>
      <c r="H31" s="69"/>
      <c r="I31" s="69"/>
      <c r="J31" s="69"/>
      <c r="K31" s="73"/>
      <c r="L31" s="69"/>
      <c r="M31" s="69"/>
      <c r="N31" s="69"/>
      <c r="O31" s="69"/>
      <c r="P31" s="73"/>
      <c r="Q31" s="69"/>
      <c r="R31" s="69"/>
      <c r="S31" s="69"/>
      <c r="T31" s="69"/>
      <c r="U31" s="69"/>
      <c r="V31" s="69"/>
    </row>
    <row r="32" spans="1:22" ht="19.5" customHeight="1">
      <c r="A32" s="68" t="s">
        <v>1216</v>
      </c>
      <c r="B32" s="69"/>
      <c r="C32" s="69"/>
      <c r="D32" s="69"/>
      <c r="E32" s="69"/>
      <c r="F32" s="69"/>
      <c r="G32" s="69"/>
      <c r="H32" s="69"/>
      <c r="I32" s="69"/>
      <c r="J32" s="69"/>
      <c r="K32" s="73"/>
      <c r="L32" s="69"/>
      <c r="M32" s="69"/>
      <c r="N32" s="69"/>
      <c r="O32" s="69"/>
      <c r="P32" s="73"/>
      <c r="Q32" s="69"/>
      <c r="R32" s="69"/>
      <c r="S32" s="69"/>
      <c r="T32" s="69"/>
      <c r="U32" s="69"/>
      <c r="V32" s="69"/>
    </row>
    <row r="33" spans="1:22" ht="19.5" customHeight="1">
      <c r="A33" s="68" t="s">
        <v>1238</v>
      </c>
      <c r="B33" s="69"/>
      <c r="C33" s="69"/>
      <c r="D33" s="69"/>
      <c r="E33" s="69"/>
      <c r="F33" s="69"/>
      <c r="G33" s="69"/>
      <c r="H33" s="69"/>
      <c r="I33" s="69"/>
      <c r="J33" s="69"/>
      <c r="K33" s="73"/>
      <c r="L33" s="69"/>
      <c r="M33" s="69"/>
      <c r="N33" s="69"/>
      <c r="O33" s="69"/>
      <c r="P33" s="73"/>
      <c r="Q33" s="69"/>
      <c r="R33" s="69"/>
      <c r="S33" s="69"/>
      <c r="T33" s="69"/>
      <c r="U33" s="69"/>
      <c r="V33" s="69"/>
    </row>
    <row r="34" spans="1:22" ht="19.5" customHeight="1">
      <c r="A34" s="68" t="s">
        <v>1239</v>
      </c>
      <c r="B34" s="69"/>
      <c r="C34" s="69"/>
      <c r="D34" s="69"/>
      <c r="E34" s="69"/>
      <c r="F34" s="69"/>
      <c r="G34" s="69"/>
      <c r="H34" s="69"/>
      <c r="I34" s="69"/>
      <c r="J34" s="69"/>
      <c r="K34" s="73"/>
      <c r="L34" s="69"/>
      <c r="M34" s="69"/>
      <c r="N34" s="69"/>
      <c r="O34" s="69"/>
      <c r="P34" s="73"/>
      <c r="Q34" s="69"/>
      <c r="R34" s="69"/>
      <c r="S34" s="69"/>
      <c r="T34" s="69"/>
      <c r="U34" s="69"/>
      <c r="V34" s="69"/>
    </row>
    <row r="35" spans="1:22" ht="19.5" customHeight="1">
      <c r="A35" s="68" t="s">
        <v>1240</v>
      </c>
      <c r="B35" s="69"/>
      <c r="C35" s="69"/>
      <c r="D35" s="69"/>
      <c r="E35" s="69"/>
      <c r="F35" s="69"/>
      <c r="G35" s="69"/>
      <c r="H35" s="69"/>
      <c r="I35" s="69"/>
      <c r="J35" s="69"/>
      <c r="K35" s="73"/>
      <c r="L35" s="69"/>
      <c r="M35" s="69"/>
      <c r="N35" s="69"/>
      <c r="O35" s="69"/>
      <c r="P35" s="73"/>
      <c r="Q35" s="69"/>
      <c r="R35" s="69"/>
      <c r="S35" s="69"/>
      <c r="T35" s="69"/>
      <c r="U35" s="69"/>
      <c r="V35" s="69"/>
    </row>
    <row r="36" spans="1:22" ht="19.5" customHeight="1">
      <c r="A36" s="68" t="s">
        <v>1241</v>
      </c>
      <c r="B36" s="69"/>
      <c r="C36" s="69"/>
      <c r="D36" s="69"/>
      <c r="E36" s="69"/>
      <c r="F36" s="69"/>
      <c r="G36" s="69"/>
      <c r="H36" s="69"/>
      <c r="I36" s="69"/>
      <c r="J36" s="69"/>
      <c r="K36" s="73"/>
      <c r="L36" s="69"/>
      <c r="M36" s="69"/>
      <c r="N36" s="69"/>
      <c r="O36" s="69"/>
      <c r="P36" s="73"/>
      <c r="Q36" s="69"/>
      <c r="R36" s="69"/>
      <c r="S36" s="69"/>
      <c r="T36" s="69"/>
      <c r="U36" s="69"/>
      <c r="V36" s="69"/>
    </row>
    <row r="37" spans="1:22" ht="19.5" customHeight="1">
      <c r="A37" s="68" t="s">
        <v>1242</v>
      </c>
      <c r="B37" s="69"/>
      <c r="C37" s="69"/>
      <c r="D37" s="69"/>
      <c r="E37" s="69"/>
      <c r="F37" s="69"/>
      <c r="G37" s="69"/>
      <c r="H37" s="69"/>
      <c r="I37" s="69"/>
      <c r="J37" s="69"/>
      <c r="K37" s="73"/>
      <c r="L37" s="69"/>
      <c r="M37" s="69"/>
      <c r="N37" s="69"/>
      <c r="O37" s="69"/>
      <c r="P37" s="73"/>
      <c r="Q37" s="69"/>
      <c r="R37" s="69"/>
      <c r="S37" s="69"/>
      <c r="T37" s="69"/>
      <c r="U37" s="69"/>
      <c r="V37" s="69"/>
    </row>
    <row r="38" spans="1:22" ht="19.5" customHeight="1">
      <c r="A38" s="68" t="s">
        <v>1243</v>
      </c>
      <c r="B38" s="69"/>
      <c r="C38" s="69"/>
      <c r="D38" s="69"/>
      <c r="E38" s="69"/>
      <c r="F38" s="69"/>
      <c r="G38" s="69"/>
      <c r="H38" s="69"/>
      <c r="I38" s="69"/>
      <c r="J38" s="69"/>
      <c r="K38" s="73"/>
      <c r="L38" s="69"/>
      <c r="M38" s="69"/>
      <c r="N38" s="69"/>
      <c r="O38" s="69"/>
      <c r="P38" s="73"/>
      <c r="Q38" s="69"/>
      <c r="R38" s="69"/>
      <c r="S38" s="69"/>
      <c r="T38" s="69"/>
      <c r="U38" s="69"/>
      <c r="V38" s="69"/>
    </row>
    <row r="39" spans="1:22" ht="19.5" customHeight="1">
      <c r="A39" s="64" t="s">
        <v>1244</v>
      </c>
      <c r="B39" s="69"/>
      <c r="C39" s="69"/>
      <c r="D39" s="69"/>
      <c r="E39" s="69"/>
      <c r="F39" s="69"/>
      <c r="G39" s="69"/>
      <c r="H39" s="69"/>
      <c r="I39" s="69"/>
      <c r="J39" s="69"/>
      <c r="K39" s="73"/>
      <c r="L39" s="69"/>
      <c r="M39" s="69"/>
      <c r="N39" s="69"/>
      <c r="O39" s="69"/>
      <c r="P39" s="73"/>
      <c r="Q39" s="69"/>
      <c r="R39" s="69"/>
      <c r="S39" s="69"/>
      <c r="T39" s="69"/>
      <c r="U39" s="69"/>
      <c r="V39" s="69"/>
    </row>
    <row r="40" spans="1:22" ht="19.5" customHeight="1">
      <c r="A40" s="66" t="s">
        <v>1245</v>
      </c>
      <c r="B40" s="69"/>
      <c r="C40" s="69"/>
      <c r="D40" s="69"/>
      <c r="E40" s="69"/>
      <c r="F40" s="69"/>
      <c r="G40" s="69"/>
      <c r="H40" s="69"/>
      <c r="I40" s="69"/>
      <c r="J40" s="69"/>
      <c r="K40" s="73"/>
      <c r="L40" s="69"/>
      <c r="M40" s="69"/>
      <c r="N40" s="69"/>
      <c r="O40" s="69"/>
      <c r="P40" s="73"/>
      <c r="Q40" s="69"/>
      <c r="R40" s="69"/>
      <c r="S40" s="69"/>
      <c r="T40" s="69"/>
      <c r="U40" s="69"/>
      <c r="V40" s="69"/>
    </row>
    <row r="41" spans="1:22" ht="19.5" customHeight="1">
      <c r="A41" s="68" t="s">
        <v>1216</v>
      </c>
      <c r="B41" s="69"/>
      <c r="C41" s="69"/>
      <c r="D41" s="69"/>
      <c r="E41" s="69"/>
      <c r="F41" s="69"/>
      <c r="G41" s="69"/>
      <c r="H41" s="69"/>
      <c r="I41" s="69"/>
      <c r="J41" s="69"/>
      <c r="K41" s="73"/>
      <c r="L41" s="69"/>
      <c r="M41" s="69"/>
      <c r="N41" s="69"/>
      <c r="O41" s="69"/>
      <c r="P41" s="73"/>
      <c r="Q41" s="69"/>
      <c r="R41" s="69"/>
      <c r="S41" s="69"/>
      <c r="T41" s="69"/>
      <c r="U41" s="69"/>
      <c r="V41" s="69"/>
    </row>
    <row r="42" spans="1:22" ht="19.5" customHeight="1">
      <c r="A42" s="68" t="s">
        <v>1246</v>
      </c>
      <c r="B42" s="69"/>
      <c r="C42" s="69"/>
      <c r="D42" s="69"/>
      <c r="E42" s="69"/>
      <c r="F42" s="69"/>
      <c r="G42" s="69"/>
      <c r="H42" s="69"/>
      <c r="I42" s="69"/>
      <c r="J42" s="69"/>
      <c r="K42" s="73"/>
      <c r="L42" s="69"/>
      <c r="M42" s="69"/>
      <c r="N42" s="69"/>
      <c r="O42" s="69"/>
      <c r="P42" s="73"/>
      <c r="Q42" s="69"/>
      <c r="R42" s="69"/>
      <c r="S42" s="69"/>
      <c r="T42" s="69"/>
      <c r="U42" s="69"/>
      <c r="V42" s="69"/>
    </row>
    <row r="43" spans="1:22" ht="19.5" customHeight="1">
      <c r="A43" s="68" t="s">
        <v>1247</v>
      </c>
      <c r="B43" s="69"/>
      <c r="C43" s="69"/>
      <c r="D43" s="69"/>
      <c r="E43" s="69"/>
      <c r="F43" s="69"/>
      <c r="G43" s="69"/>
      <c r="H43" s="69"/>
      <c r="I43" s="69"/>
      <c r="J43" s="69"/>
      <c r="K43" s="73"/>
      <c r="L43" s="69"/>
      <c r="M43" s="69"/>
      <c r="N43" s="69"/>
      <c r="O43" s="69"/>
      <c r="P43" s="73"/>
      <c r="Q43" s="69"/>
      <c r="R43" s="69"/>
      <c r="S43" s="69"/>
      <c r="T43" s="69"/>
      <c r="U43" s="69"/>
      <c r="V43" s="69"/>
    </row>
    <row r="44" spans="1:22" ht="19.5" customHeight="1">
      <c r="A44" s="68" t="s">
        <v>1248</v>
      </c>
      <c r="B44" s="69"/>
      <c r="C44" s="69"/>
      <c r="D44" s="69"/>
      <c r="E44" s="69"/>
      <c r="F44" s="69"/>
      <c r="G44" s="69"/>
      <c r="H44" s="69"/>
      <c r="I44" s="69"/>
      <c r="J44" s="69"/>
      <c r="K44" s="73"/>
      <c r="L44" s="69"/>
      <c r="M44" s="69"/>
      <c r="N44" s="69"/>
      <c r="O44" s="69"/>
      <c r="P44" s="73"/>
      <c r="Q44" s="69"/>
      <c r="R44" s="69"/>
      <c r="S44" s="69"/>
      <c r="T44" s="69"/>
      <c r="U44" s="69"/>
      <c r="V44" s="69"/>
    </row>
    <row r="45" spans="1:22" ht="19.5" customHeight="1">
      <c r="A45" s="68" t="s">
        <v>1249</v>
      </c>
      <c r="B45" s="69"/>
      <c r="C45" s="69"/>
      <c r="D45" s="69"/>
      <c r="E45" s="69"/>
      <c r="F45" s="69"/>
      <c r="G45" s="69"/>
      <c r="H45" s="69"/>
      <c r="I45" s="69"/>
      <c r="J45" s="69"/>
      <c r="K45" s="73"/>
      <c r="L45" s="69"/>
      <c r="M45" s="69"/>
      <c r="N45" s="69"/>
      <c r="O45" s="69"/>
      <c r="P45" s="73"/>
      <c r="Q45" s="69"/>
      <c r="R45" s="69"/>
      <c r="S45" s="69"/>
      <c r="T45" s="69"/>
      <c r="U45" s="69"/>
      <c r="V45" s="69"/>
    </row>
    <row r="46" spans="1:22" ht="19.5" customHeight="1">
      <c r="A46" s="68" t="s">
        <v>1250</v>
      </c>
      <c r="B46" s="69"/>
      <c r="C46" s="69"/>
      <c r="D46" s="69"/>
      <c r="E46" s="69"/>
      <c r="F46" s="69"/>
      <c r="G46" s="69"/>
      <c r="H46" s="69"/>
      <c r="I46" s="69"/>
      <c r="J46" s="69"/>
      <c r="K46" s="73"/>
      <c r="L46" s="69"/>
      <c r="M46" s="69"/>
      <c r="N46" s="69"/>
      <c r="O46" s="69"/>
      <c r="P46" s="73"/>
      <c r="Q46" s="69"/>
      <c r="R46" s="69"/>
      <c r="S46" s="69"/>
      <c r="T46" s="69"/>
      <c r="U46" s="69"/>
      <c r="V46" s="69"/>
    </row>
    <row r="47" spans="1:22" ht="19.5" customHeight="1">
      <c r="A47" s="68" t="s">
        <v>1251</v>
      </c>
      <c r="B47" s="69"/>
      <c r="C47" s="69"/>
      <c r="D47" s="69"/>
      <c r="E47" s="69"/>
      <c r="F47" s="69"/>
      <c r="G47" s="69"/>
      <c r="H47" s="69"/>
      <c r="I47" s="69"/>
      <c r="J47" s="69"/>
      <c r="K47" s="73"/>
      <c r="L47" s="69"/>
      <c r="M47" s="69"/>
      <c r="N47" s="69"/>
      <c r="O47" s="69"/>
      <c r="P47" s="73"/>
      <c r="Q47" s="69"/>
      <c r="R47" s="69"/>
      <c r="S47" s="69"/>
      <c r="T47" s="69"/>
      <c r="U47" s="69"/>
      <c r="V47" s="69"/>
    </row>
    <row r="48" spans="1:22" ht="19.5" customHeight="1">
      <c r="A48" s="68" t="s">
        <v>1252</v>
      </c>
      <c r="B48" s="69"/>
      <c r="C48" s="69"/>
      <c r="D48" s="69"/>
      <c r="E48" s="69"/>
      <c r="F48" s="69"/>
      <c r="G48" s="69"/>
      <c r="H48" s="69"/>
      <c r="I48" s="69"/>
      <c r="J48" s="69"/>
      <c r="K48" s="73"/>
      <c r="L48" s="69"/>
      <c r="M48" s="69"/>
      <c r="N48" s="69"/>
      <c r="O48" s="69"/>
      <c r="P48" s="73"/>
      <c r="Q48" s="69"/>
      <c r="R48" s="69"/>
      <c r="S48" s="69"/>
      <c r="T48" s="69"/>
      <c r="U48" s="69"/>
      <c r="V48" s="69"/>
    </row>
    <row r="49" spans="1:22" ht="19.5" customHeight="1">
      <c r="A49" s="68" t="s">
        <v>1253</v>
      </c>
      <c r="B49" s="69"/>
      <c r="C49" s="69"/>
      <c r="D49" s="69"/>
      <c r="E49" s="69"/>
      <c r="F49" s="69"/>
      <c r="G49" s="69"/>
      <c r="H49" s="69"/>
      <c r="I49" s="69"/>
      <c r="J49" s="69"/>
      <c r="K49" s="73"/>
      <c r="L49" s="69"/>
      <c r="M49" s="69"/>
      <c r="N49" s="69"/>
      <c r="O49" s="69"/>
      <c r="P49" s="73"/>
      <c r="Q49" s="69"/>
      <c r="R49" s="69"/>
      <c r="S49" s="69"/>
      <c r="T49" s="69"/>
      <c r="U49" s="69"/>
      <c r="V49" s="69"/>
    </row>
    <row r="50" spans="1:22" ht="19.5" customHeight="1">
      <c r="A50" s="68" t="s">
        <v>1254</v>
      </c>
      <c r="B50" s="69"/>
      <c r="C50" s="69"/>
      <c r="D50" s="69"/>
      <c r="E50" s="69"/>
      <c r="F50" s="69"/>
      <c r="G50" s="69"/>
      <c r="H50" s="69"/>
      <c r="I50" s="69"/>
      <c r="J50" s="69"/>
      <c r="K50" s="73"/>
      <c r="L50" s="69"/>
      <c r="M50" s="69"/>
      <c r="N50" s="69"/>
      <c r="O50" s="69"/>
      <c r="P50" s="73"/>
      <c r="Q50" s="69"/>
      <c r="R50" s="69"/>
      <c r="S50" s="69"/>
      <c r="T50" s="69"/>
      <c r="U50" s="69"/>
      <c r="V50" s="69"/>
    </row>
    <row r="51" spans="1:22" ht="19.5" customHeight="1">
      <c r="A51" s="68" t="s">
        <v>1255</v>
      </c>
      <c r="B51" s="69"/>
      <c r="C51" s="69"/>
      <c r="D51" s="69"/>
      <c r="E51" s="69"/>
      <c r="F51" s="69"/>
      <c r="G51" s="69"/>
      <c r="H51" s="69"/>
      <c r="I51" s="69"/>
      <c r="J51" s="69"/>
      <c r="K51" s="73"/>
      <c r="L51" s="69"/>
      <c r="M51" s="69"/>
      <c r="N51" s="69"/>
      <c r="O51" s="69"/>
      <c r="P51" s="73"/>
      <c r="Q51" s="69"/>
      <c r="R51" s="69"/>
      <c r="S51" s="69"/>
      <c r="T51" s="69"/>
      <c r="U51" s="69"/>
      <c r="V51" s="69"/>
    </row>
    <row r="52" spans="1:22" ht="19.5" customHeight="1">
      <c r="A52" s="68" t="s">
        <v>1256</v>
      </c>
      <c r="B52" s="69"/>
      <c r="C52" s="69"/>
      <c r="D52" s="69"/>
      <c r="E52" s="69"/>
      <c r="F52" s="69"/>
      <c r="G52" s="69"/>
      <c r="H52" s="69"/>
      <c r="I52" s="69"/>
      <c r="J52" s="69"/>
      <c r="K52" s="73"/>
      <c r="L52" s="69"/>
      <c r="M52" s="69"/>
      <c r="N52" s="69"/>
      <c r="O52" s="69"/>
      <c r="P52" s="73"/>
      <c r="Q52" s="69"/>
      <c r="R52" s="69"/>
      <c r="S52" s="69"/>
      <c r="T52" s="69"/>
      <c r="U52" s="69"/>
      <c r="V52" s="69"/>
    </row>
    <row r="53" spans="1:22" ht="19.5" customHeight="1">
      <c r="A53" s="68" t="s">
        <v>1257</v>
      </c>
      <c r="B53" s="69"/>
      <c r="C53" s="69"/>
      <c r="D53" s="69"/>
      <c r="E53" s="69"/>
      <c r="F53" s="69"/>
      <c r="G53" s="69"/>
      <c r="H53" s="69"/>
      <c r="I53" s="69"/>
      <c r="J53" s="69"/>
      <c r="K53" s="73"/>
      <c r="L53" s="69"/>
      <c r="M53" s="69"/>
      <c r="N53" s="69"/>
      <c r="O53" s="69"/>
      <c r="P53" s="73"/>
      <c r="Q53" s="69"/>
      <c r="R53" s="69"/>
      <c r="S53" s="69"/>
      <c r="T53" s="69"/>
      <c r="U53" s="69"/>
      <c r="V53" s="69"/>
    </row>
    <row r="54" spans="1:22" ht="19.5" customHeight="1">
      <c r="A54" s="68" t="s">
        <v>1258</v>
      </c>
      <c r="B54" s="69"/>
      <c r="C54" s="69"/>
      <c r="D54" s="69"/>
      <c r="E54" s="69"/>
      <c r="F54" s="69"/>
      <c r="G54" s="69"/>
      <c r="H54" s="69"/>
      <c r="I54" s="69"/>
      <c r="J54" s="69"/>
      <c r="K54" s="73"/>
      <c r="L54" s="69"/>
      <c r="M54" s="69"/>
      <c r="N54" s="69"/>
      <c r="O54" s="69"/>
      <c r="P54" s="73"/>
      <c r="Q54" s="69"/>
      <c r="R54" s="69"/>
      <c r="S54" s="69"/>
      <c r="T54" s="69"/>
      <c r="U54" s="69"/>
      <c r="V54" s="69"/>
    </row>
    <row r="55" spans="1:22" ht="19.5" customHeight="1">
      <c r="A55" s="68" t="s">
        <v>1259</v>
      </c>
      <c r="B55" s="69"/>
      <c r="C55" s="69"/>
      <c r="D55" s="69"/>
      <c r="E55" s="69"/>
      <c r="F55" s="69"/>
      <c r="G55" s="69"/>
      <c r="H55" s="69"/>
      <c r="I55" s="69"/>
      <c r="J55" s="69"/>
      <c r="K55" s="73"/>
      <c r="L55" s="69"/>
      <c r="M55" s="69"/>
      <c r="N55" s="69"/>
      <c r="O55" s="69"/>
      <c r="P55" s="73"/>
      <c r="Q55" s="69"/>
      <c r="R55" s="69"/>
      <c r="S55" s="69"/>
      <c r="T55" s="69"/>
      <c r="U55" s="69"/>
      <c r="V55" s="69"/>
    </row>
    <row r="56" spans="1:22" ht="19.5" customHeight="1">
      <c r="A56" s="64" t="s">
        <v>1260</v>
      </c>
      <c r="B56" s="69"/>
      <c r="C56" s="69"/>
      <c r="D56" s="69"/>
      <c r="E56" s="69"/>
      <c r="F56" s="69"/>
      <c r="G56" s="69"/>
      <c r="H56" s="69"/>
      <c r="I56" s="69"/>
      <c r="J56" s="69"/>
      <c r="K56" s="73"/>
      <c r="L56" s="69"/>
      <c r="M56" s="69"/>
      <c r="N56" s="69"/>
      <c r="O56" s="69"/>
      <c r="P56" s="73"/>
      <c r="Q56" s="69"/>
      <c r="R56" s="69"/>
      <c r="S56" s="69"/>
      <c r="T56" s="69"/>
      <c r="U56" s="69"/>
      <c r="V56" s="69"/>
    </row>
    <row r="57" spans="1:22" ht="19.5" customHeight="1">
      <c r="A57" s="68" t="s">
        <v>1261</v>
      </c>
      <c r="B57" s="69"/>
      <c r="C57" s="69"/>
      <c r="D57" s="69"/>
      <c r="E57" s="69"/>
      <c r="F57" s="69"/>
      <c r="G57" s="69"/>
      <c r="H57" s="69"/>
      <c r="I57" s="69"/>
      <c r="J57" s="69"/>
      <c r="K57" s="73"/>
      <c r="L57" s="69"/>
      <c r="M57" s="69"/>
      <c r="N57" s="69"/>
      <c r="O57" s="69"/>
      <c r="P57" s="73"/>
      <c r="Q57" s="69"/>
      <c r="R57" s="69"/>
      <c r="S57" s="69"/>
      <c r="T57" s="69"/>
      <c r="U57" s="69"/>
      <c r="V57" s="69"/>
    </row>
    <row r="58" spans="1:22" ht="19.5" customHeight="1">
      <c r="A58" s="68" t="s">
        <v>1216</v>
      </c>
      <c r="B58" s="69"/>
      <c r="C58" s="69"/>
      <c r="D58" s="69"/>
      <c r="E58" s="69"/>
      <c r="F58" s="69"/>
      <c r="G58" s="69"/>
      <c r="H58" s="69"/>
      <c r="I58" s="69"/>
      <c r="J58" s="69"/>
      <c r="K58" s="73"/>
      <c r="L58" s="69"/>
      <c r="M58" s="69"/>
      <c r="N58" s="69"/>
      <c r="O58" s="69"/>
      <c r="P58" s="73"/>
      <c r="Q58" s="69"/>
      <c r="R58" s="69"/>
      <c r="S58" s="69"/>
      <c r="T58" s="69"/>
      <c r="U58" s="69"/>
      <c r="V58" s="69"/>
    </row>
    <row r="59" spans="1:22" ht="19.5" customHeight="1">
      <c r="A59" s="68" t="s">
        <v>1262</v>
      </c>
      <c r="B59" s="69"/>
      <c r="C59" s="69"/>
      <c r="D59" s="69"/>
      <c r="E59" s="69"/>
      <c r="F59" s="69"/>
      <c r="G59" s="69"/>
      <c r="H59" s="69"/>
      <c r="I59" s="69"/>
      <c r="J59" s="69"/>
      <c r="K59" s="73"/>
      <c r="L59" s="69"/>
      <c r="M59" s="69"/>
      <c r="N59" s="69"/>
      <c r="O59" s="69"/>
      <c r="P59" s="73"/>
      <c r="Q59" s="69"/>
      <c r="R59" s="69"/>
      <c r="S59" s="69"/>
      <c r="T59" s="69"/>
      <c r="U59" s="69"/>
      <c r="V59" s="69"/>
    </row>
    <row r="60" spans="1:22" ht="19.5" customHeight="1">
      <c r="A60" s="68" t="s">
        <v>1263</v>
      </c>
      <c r="B60" s="69"/>
      <c r="C60" s="69"/>
      <c r="D60" s="69"/>
      <c r="E60" s="69"/>
      <c r="F60" s="69"/>
      <c r="G60" s="69"/>
      <c r="H60" s="69"/>
      <c r="I60" s="69"/>
      <c r="J60" s="69"/>
      <c r="K60" s="73"/>
      <c r="L60" s="69"/>
      <c r="M60" s="69"/>
      <c r="N60" s="69"/>
      <c r="O60" s="69"/>
      <c r="P60" s="73"/>
      <c r="Q60" s="69"/>
      <c r="R60" s="69"/>
      <c r="S60" s="69"/>
      <c r="T60" s="69"/>
      <c r="U60" s="69"/>
      <c r="V60" s="69"/>
    </row>
    <row r="61" spans="1:22" ht="19.5" customHeight="1">
      <c r="A61" s="68" t="s">
        <v>1264</v>
      </c>
      <c r="B61" s="69"/>
      <c r="C61" s="69"/>
      <c r="D61" s="69"/>
      <c r="E61" s="69"/>
      <c r="F61" s="69"/>
      <c r="G61" s="69"/>
      <c r="H61" s="69"/>
      <c r="I61" s="69"/>
      <c r="J61" s="69"/>
      <c r="K61" s="73"/>
      <c r="L61" s="69"/>
      <c r="M61" s="69"/>
      <c r="N61" s="69"/>
      <c r="O61" s="69"/>
      <c r="P61" s="73"/>
      <c r="Q61" s="69"/>
      <c r="R61" s="69"/>
      <c r="S61" s="69"/>
      <c r="T61" s="69"/>
      <c r="U61" s="69"/>
      <c r="V61" s="69"/>
    </row>
    <row r="62" spans="1:22" ht="19.5" customHeight="1">
      <c r="A62" s="68" t="s">
        <v>1265</v>
      </c>
      <c r="B62" s="69"/>
      <c r="C62" s="69"/>
      <c r="D62" s="69"/>
      <c r="E62" s="69"/>
      <c r="F62" s="69"/>
      <c r="G62" s="69"/>
      <c r="H62" s="69"/>
      <c r="I62" s="69"/>
      <c r="J62" s="69"/>
      <c r="K62" s="73"/>
      <c r="L62" s="69"/>
      <c r="M62" s="69"/>
      <c r="N62" s="69"/>
      <c r="O62" s="69"/>
      <c r="P62" s="73"/>
      <c r="Q62" s="69"/>
      <c r="R62" s="69"/>
      <c r="S62" s="69"/>
      <c r="T62" s="69"/>
      <c r="U62" s="69"/>
      <c r="V62" s="69"/>
    </row>
    <row r="63" spans="1:22" ht="19.5" customHeight="1">
      <c r="A63" s="64" t="s">
        <v>1266</v>
      </c>
      <c r="B63" s="69"/>
      <c r="C63" s="69"/>
      <c r="D63" s="69"/>
      <c r="E63" s="69"/>
      <c r="F63" s="69"/>
      <c r="G63" s="69"/>
      <c r="H63" s="69"/>
      <c r="I63" s="69"/>
      <c r="J63" s="69"/>
      <c r="K63" s="73"/>
      <c r="L63" s="69"/>
      <c r="M63" s="69"/>
      <c r="N63" s="69"/>
      <c r="O63" s="69"/>
      <c r="P63" s="73"/>
      <c r="Q63" s="69"/>
      <c r="R63" s="69"/>
      <c r="S63" s="69"/>
      <c r="T63" s="69"/>
      <c r="U63" s="69"/>
      <c r="V63" s="69"/>
    </row>
    <row r="64" spans="1:22" ht="19.5" customHeight="1">
      <c r="A64" s="68" t="s">
        <v>1267</v>
      </c>
      <c r="B64" s="69"/>
      <c r="C64" s="69"/>
      <c r="D64" s="69"/>
      <c r="E64" s="69"/>
      <c r="F64" s="69"/>
      <c r="G64" s="69"/>
      <c r="H64" s="69"/>
      <c r="I64" s="69"/>
      <c r="J64" s="69"/>
      <c r="K64" s="73"/>
      <c r="L64" s="69"/>
      <c r="M64" s="69"/>
      <c r="N64" s="69"/>
      <c r="O64" s="69"/>
      <c r="P64" s="73"/>
      <c r="Q64" s="69"/>
      <c r="R64" s="69"/>
      <c r="S64" s="69"/>
      <c r="T64" s="69"/>
      <c r="U64" s="69"/>
      <c r="V64" s="69"/>
    </row>
    <row r="65" spans="1:22" ht="19.5" customHeight="1">
      <c r="A65" s="68" t="s">
        <v>1216</v>
      </c>
      <c r="B65" s="69"/>
      <c r="C65" s="69"/>
      <c r="D65" s="69"/>
      <c r="E65" s="69"/>
      <c r="F65" s="69"/>
      <c r="G65" s="69"/>
      <c r="H65" s="69"/>
      <c r="I65" s="69"/>
      <c r="J65" s="69"/>
      <c r="K65" s="73"/>
      <c r="L65" s="69"/>
      <c r="M65" s="69"/>
      <c r="N65" s="69"/>
      <c r="O65" s="69"/>
      <c r="P65" s="73"/>
      <c r="Q65" s="69"/>
      <c r="R65" s="69"/>
      <c r="S65" s="69"/>
      <c r="T65" s="69"/>
      <c r="U65" s="69"/>
      <c r="V65" s="69"/>
    </row>
    <row r="66" spans="1:22" ht="19.5" customHeight="1">
      <c r="A66" s="68" t="s">
        <v>1268</v>
      </c>
      <c r="B66" s="69"/>
      <c r="C66" s="69"/>
      <c r="D66" s="69"/>
      <c r="E66" s="69"/>
      <c r="F66" s="69"/>
      <c r="G66" s="69"/>
      <c r="H66" s="69"/>
      <c r="I66" s="69"/>
      <c r="J66" s="69"/>
      <c r="K66" s="73"/>
      <c r="L66" s="69"/>
      <c r="M66" s="69"/>
      <c r="N66" s="69"/>
      <c r="O66" s="69"/>
      <c r="P66" s="73"/>
      <c r="Q66" s="69"/>
      <c r="R66" s="69"/>
      <c r="S66" s="69"/>
      <c r="T66" s="69"/>
      <c r="U66" s="69"/>
      <c r="V66" s="69"/>
    </row>
    <row r="67" spans="1:22" ht="19.5" customHeight="1">
      <c r="A67" s="68" t="s">
        <v>1269</v>
      </c>
      <c r="B67" s="69"/>
      <c r="C67" s="69"/>
      <c r="D67" s="69"/>
      <c r="E67" s="69"/>
      <c r="F67" s="69"/>
      <c r="G67" s="69"/>
      <c r="H67" s="69"/>
      <c r="I67" s="69"/>
      <c r="J67" s="69"/>
      <c r="K67" s="73"/>
      <c r="L67" s="69"/>
      <c r="M67" s="69"/>
      <c r="N67" s="69"/>
      <c r="O67" s="69"/>
      <c r="P67" s="73"/>
      <c r="Q67" s="69"/>
      <c r="R67" s="69"/>
      <c r="S67" s="69"/>
      <c r="T67" s="69"/>
      <c r="U67" s="69"/>
      <c r="V67" s="69"/>
    </row>
    <row r="68" spans="1:22" ht="19.5" customHeight="1">
      <c r="A68" s="68" t="s">
        <v>1270</v>
      </c>
      <c r="B68" s="69"/>
      <c r="C68" s="69"/>
      <c r="D68" s="69"/>
      <c r="E68" s="69"/>
      <c r="F68" s="69"/>
      <c r="G68" s="69"/>
      <c r="H68" s="69"/>
      <c r="I68" s="69"/>
      <c r="J68" s="69"/>
      <c r="K68" s="73"/>
      <c r="L68" s="69"/>
      <c r="M68" s="69"/>
      <c r="N68" s="69"/>
      <c r="O68" s="69"/>
      <c r="P68" s="73"/>
      <c r="Q68" s="69"/>
      <c r="R68" s="69"/>
      <c r="S68" s="69"/>
      <c r="T68" s="69"/>
      <c r="U68" s="69"/>
      <c r="V68" s="69"/>
    </row>
    <row r="69" spans="1:22" ht="19.5" customHeight="1">
      <c r="A69" s="68" t="s">
        <v>1271</v>
      </c>
      <c r="B69" s="69"/>
      <c r="C69" s="69"/>
      <c r="D69" s="69"/>
      <c r="E69" s="69"/>
      <c r="F69" s="69"/>
      <c r="G69" s="69"/>
      <c r="H69" s="69"/>
      <c r="I69" s="69"/>
      <c r="J69" s="69"/>
      <c r="K69" s="73"/>
      <c r="L69" s="69"/>
      <c r="M69" s="69"/>
      <c r="N69" s="69"/>
      <c r="O69" s="69"/>
      <c r="P69" s="73"/>
      <c r="Q69" s="69"/>
      <c r="R69" s="69"/>
      <c r="S69" s="69"/>
      <c r="T69" s="69"/>
      <c r="U69" s="69"/>
      <c r="V69" s="69"/>
    </row>
    <row r="70" spans="1:22" ht="19.5" customHeight="1">
      <c r="A70" s="68" t="s">
        <v>1272</v>
      </c>
      <c r="B70" s="69"/>
      <c r="C70" s="69"/>
      <c r="D70" s="69"/>
      <c r="E70" s="69"/>
      <c r="F70" s="69"/>
      <c r="G70" s="69"/>
      <c r="H70" s="69"/>
      <c r="I70" s="69"/>
      <c r="J70" s="69"/>
      <c r="K70" s="73"/>
      <c r="L70" s="69"/>
      <c r="M70" s="69"/>
      <c r="N70" s="69"/>
      <c r="O70" s="69"/>
      <c r="P70" s="73"/>
      <c r="Q70" s="69"/>
      <c r="R70" s="69"/>
      <c r="S70" s="69"/>
      <c r="T70" s="69"/>
      <c r="U70" s="69"/>
      <c r="V70" s="69"/>
    </row>
    <row r="71" spans="1:22" ht="19.5" customHeight="1">
      <c r="A71" s="64" t="s">
        <v>1273</v>
      </c>
      <c r="B71" s="69"/>
      <c r="C71" s="69"/>
      <c r="D71" s="69"/>
      <c r="E71" s="69"/>
      <c r="F71" s="69"/>
      <c r="G71" s="69"/>
      <c r="H71" s="69"/>
      <c r="I71" s="69"/>
      <c r="J71" s="69"/>
      <c r="K71" s="73"/>
      <c r="L71" s="69"/>
      <c r="M71" s="69"/>
      <c r="N71" s="69"/>
      <c r="O71" s="69"/>
      <c r="P71" s="73"/>
      <c r="Q71" s="69"/>
      <c r="R71" s="69"/>
      <c r="S71" s="69"/>
      <c r="T71" s="69"/>
      <c r="U71" s="69"/>
      <c r="V71" s="69"/>
    </row>
    <row r="72" spans="1:22" ht="19.5" customHeight="1">
      <c r="A72" s="68" t="s">
        <v>1274</v>
      </c>
      <c r="B72" s="69"/>
      <c r="C72" s="69"/>
      <c r="D72" s="69"/>
      <c r="E72" s="69"/>
      <c r="F72" s="69"/>
      <c r="G72" s="69"/>
      <c r="H72" s="69"/>
      <c r="I72" s="69"/>
      <c r="J72" s="69"/>
      <c r="K72" s="73"/>
      <c r="L72" s="69"/>
      <c r="M72" s="69"/>
      <c r="N72" s="69"/>
      <c r="O72" s="69"/>
      <c r="P72" s="73"/>
      <c r="Q72" s="69"/>
      <c r="R72" s="69"/>
      <c r="S72" s="69"/>
      <c r="T72" s="69"/>
      <c r="U72" s="69"/>
      <c r="V72" s="69"/>
    </row>
    <row r="73" spans="1:22" ht="19.5" customHeight="1">
      <c r="A73" s="68" t="s">
        <v>1216</v>
      </c>
      <c r="B73" s="69"/>
      <c r="C73" s="69"/>
      <c r="D73" s="69"/>
      <c r="E73" s="69"/>
      <c r="F73" s="69"/>
      <c r="G73" s="69"/>
      <c r="H73" s="69"/>
      <c r="I73" s="69"/>
      <c r="J73" s="69"/>
      <c r="K73" s="73"/>
      <c r="L73" s="69"/>
      <c r="M73" s="69"/>
      <c r="N73" s="69"/>
      <c r="O73" s="69"/>
      <c r="P73" s="73"/>
      <c r="Q73" s="69"/>
      <c r="R73" s="69"/>
      <c r="S73" s="69"/>
      <c r="T73" s="69"/>
      <c r="U73" s="69"/>
      <c r="V73" s="69"/>
    </row>
    <row r="74" spans="1:22" ht="19.5" customHeight="1">
      <c r="A74" s="74" t="s">
        <v>1275</v>
      </c>
      <c r="B74" s="69"/>
      <c r="C74" s="69"/>
      <c r="D74" s="69"/>
      <c r="E74" s="69"/>
      <c r="F74" s="69"/>
      <c r="G74" s="69"/>
      <c r="H74" s="69"/>
      <c r="I74" s="69"/>
      <c r="J74" s="69"/>
      <c r="K74" s="73"/>
      <c r="L74" s="69"/>
      <c r="M74" s="69"/>
      <c r="N74" s="69"/>
      <c r="O74" s="69"/>
      <c r="P74" s="73"/>
      <c r="Q74" s="69"/>
      <c r="R74" s="69"/>
      <c r="S74" s="69"/>
      <c r="T74" s="69"/>
      <c r="U74" s="69"/>
      <c r="V74" s="69"/>
    </row>
    <row r="75" spans="1:22" ht="19.5" customHeight="1">
      <c r="A75" s="74" t="s">
        <v>1276</v>
      </c>
      <c r="B75" s="69"/>
      <c r="C75" s="69"/>
      <c r="D75" s="69"/>
      <c r="E75" s="69"/>
      <c r="F75" s="69"/>
      <c r="G75" s="69"/>
      <c r="H75" s="69"/>
      <c r="I75" s="69"/>
      <c r="J75" s="69"/>
      <c r="K75" s="73"/>
      <c r="L75" s="69"/>
      <c r="M75" s="69"/>
      <c r="N75" s="69"/>
      <c r="O75" s="69"/>
      <c r="P75" s="73"/>
      <c r="Q75" s="69"/>
      <c r="R75" s="69"/>
      <c r="S75" s="69"/>
      <c r="T75" s="69"/>
      <c r="U75" s="69"/>
      <c r="V75" s="69"/>
    </row>
    <row r="76" spans="1:22" ht="19.5" customHeight="1">
      <c r="A76" s="74" t="s">
        <v>1277</v>
      </c>
      <c r="B76" s="69"/>
      <c r="C76" s="69"/>
      <c r="D76" s="69"/>
      <c r="E76" s="69"/>
      <c r="F76" s="69"/>
      <c r="G76" s="69"/>
      <c r="H76" s="69"/>
      <c r="I76" s="69"/>
      <c r="J76" s="69"/>
      <c r="K76" s="73"/>
      <c r="L76" s="69"/>
      <c r="M76" s="69"/>
      <c r="N76" s="69"/>
      <c r="O76" s="69"/>
      <c r="P76" s="73"/>
      <c r="Q76" s="69"/>
      <c r="R76" s="69"/>
      <c r="S76" s="69"/>
      <c r="T76" s="69"/>
      <c r="U76" s="69"/>
      <c r="V76" s="69"/>
    </row>
    <row r="77" spans="1:22" ht="19.5" customHeight="1">
      <c r="A77" s="74" t="s">
        <v>1278</v>
      </c>
      <c r="B77" s="69"/>
      <c r="C77" s="69"/>
      <c r="D77" s="69"/>
      <c r="E77" s="69"/>
      <c r="F77" s="69"/>
      <c r="G77" s="69"/>
      <c r="H77" s="69"/>
      <c r="I77" s="69"/>
      <c r="J77" s="69"/>
      <c r="K77" s="73"/>
      <c r="L77" s="69"/>
      <c r="M77" s="69"/>
      <c r="N77" s="69"/>
      <c r="O77" s="69"/>
      <c r="P77" s="73"/>
      <c r="Q77" s="69"/>
      <c r="R77" s="69"/>
      <c r="S77" s="69"/>
      <c r="T77" s="69"/>
      <c r="U77" s="69"/>
      <c r="V77" s="69"/>
    </row>
    <row r="78" spans="1:22" ht="19.5" customHeight="1">
      <c r="A78" s="74" t="s">
        <v>1279</v>
      </c>
      <c r="B78" s="69"/>
      <c r="C78" s="69"/>
      <c r="D78" s="69"/>
      <c r="E78" s="69"/>
      <c r="F78" s="69"/>
      <c r="G78" s="69"/>
      <c r="H78" s="69"/>
      <c r="I78" s="69"/>
      <c r="J78" s="69"/>
      <c r="K78" s="73"/>
      <c r="L78" s="69"/>
      <c r="M78" s="69"/>
      <c r="N78" s="69"/>
      <c r="O78" s="69"/>
      <c r="P78" s="73"/>
      <c r="Q78" s="69"/>
      <c r="R78" s="69"/>
      <c r="S78" s="69"/>
      <c r="T78" s="69"/>
      <c r="U78" s="69"/>
      <c r="V78" s="69"/>
    </row>
    <row r="79" spans="1:22" ht="19.5" customHeight="1">
      <c r="A79" s="74" t="s">
        <v>1280</v>
      </c>
      <c r="B79" s="69"/>
      <c r="C79" s="69"/>
      <c r="D79" s="69"/>
      <c r="E79" s="69"/>
      <c r="F79" s="69"/>
      <c r="G79" s="69"/>
      <c r="H79" s="69"/>
      <c r="I79" s="69"/>
      <c r="J79" s="69"/>
      <c r="K79" s="73"/>
      <c r="L79" s="69"/>
      <c r="M79" s="69"/>
      <c r="N79" s="69"/>
      <c r="O79" s="69"/>
      <c r="P79" s="73"/>
      <c r="Q79" s="69"/>
      <c r="R79" s="69"/>
      <c r="S79" s="69"/>
      <c r="T79" s="69"/>
      <c r="U79" s="69"/>
      <c r="V79" s="69"/>
    </row>
    <row r="80" spans="1:22" ht="19.5" customHeight="1">
      <c r="A80" s="74" t="s">
        <v>1281</v>
      </c>
      <c r="B80" s="69"/>
      <c r="C80" s="69"/>
      <c r="D80" s="69"/>
      <c r="E80" s="69"/>
      <c r="F80" s="69"/>
      <c r="G80" s="69"/>
      <c r="H80" s="69"/>
      <c r="I80" s="69"/>
      <c r="J80" s="69"/>
      <c r="K80" s="73"/>
      <c r="L80" s="69"/>
      <c r="M80" s="69"/>
      <c r="N80" s="69"/>
      <c r="O80" s="69"/>
      <c r="P80" s="73"/>
      <c r="Q80" s="69"/>
      <c r="R80" s="69"/>
      <c r="S80" s="69"/>
      <c r="T80" s="69"/>
      <c r="U80" s="69"/>
      <c r="V80" s="69"/>
    </row>
    <row r="81" spans="1:22" ht="19.5" customHeight="1">
      <c r="A81" s="74" t="s">
        <v>1282</v>
      </c>
      <c r="B81" s="69"/>
      <c r="C81" s="69"/>
      <c r="D81" s="69"/>
      <c r="E81" s="69"/>
      <c r="F81" s="69"/>
      <c r="G81" s="69"/>
      <c r="H81" s="69"/>
      <c r="I81" s="69"/>
      <c r="J81" s="69"/>
      <c r="K81" s="73"/>
      <c r="L81" s="69"/>
      <c r="M81" s="69"/>
      <c r="N81" s="69"/>
      <c r="O81" s="69"/>
      <c r="P81" s="73"/>
      <c r="Q81" s="69"/>
      <c r="R81" s="69"/>
      <c r="S81" s="69"/>
      <c r="T81" s="69"/>
      <c r="U81" s="69"/>
      <c r="V81" s="69"/>
    </row>
    <row r="82" spans="1:22" ht="19.5" customHeight="1">
      <c r="A82" s="74" t="s">
        <v>1283</v>
      </c>
      <c r="B82" s="69"/>
      <c r="C82" s="69"/>
      <c r="D82" s="69"/>
      <c r="E82" s="69"/>
      <c r="F82" s="69"/>
      <c r="G82" s="69"/>
      <c r="H82" s="69"/>
      <c r="I82" s="69"/>
      <c r="J82" s="69"/>
      <c r="K82" s="73"/>
      <c r="L82" s="69"/>
      <c r="M82" s="69"/>
      <c r="N82" s="69"/>
      <c r="O82" s="69"/>
      <c r="P82" s="73"/>
      <c r="Q82" s="69"/>
      <c r="R82" s="69"/>
      <c r="S82" s="69"/>
      <c r="T82" s="69"/>
      <c r="U82" s="69"/>
      <c r="V82" s="69"/>
    </row>
    <row r="83" spans="1:22" ht="19.5" customHeight="1">
      <c r="A83" s="74" t="s">
        <v>1284</v>
      </c>
      <c r="B83" s="69">
        <v>24027</v>
      </c>
      <c r="C83" s="69"/>
      <c r="D83" s="69"/>
      <c r="E83" s="69"/>
      <c r="F83" s="69">
        <v>942</v>
      </c>
      <c r="G83" s="69">
        <v>3798</v>
      </c>
      <c r="H83" s="69"/>
      <c r="I83" s="69">
        <v>234</v>
      </c>
      <c r="J83" s="69">
        <v>7288</v>
      </c>
      <c r="K83" s="73">
        <v>9231</v>
      </c>
      <c r="L83" s="69">
        <v>307</v>
      </c>
      <c r="M83" s="69"/>
      <c r="N83" s="69">
        <v>1741</v>
      </c>
      <c r="O83" s="69"/>
      <c r="P83" s="73"/>
      <c r="Q83" s="69"/>
      <c r="R83" s="69"/>
      <c r="S83" s="69"/>
      <c r="T83" s="69">
        <v>471</v>
      </c>
      <c r="U83" s="69"/>
      <c r="V83" s="69">
        <v>15</v>
      </c>
    </row>
    <row r="84" spans="1:22" ht="19.5" customHeight="1">
      <c r="A84" s="74" t="s">
        <v>1285</v>
      </c>
      <c r="B84" s="69"/>
      <c r="C84" s="69"/>
      <c r="D84" s="69"/>
      <c r="E84" s="69"/>
      <c r="F84" s="69"/>
      <c r="G84" s="69"/>
      <c r="H84" s="69"/>
      <c r="I84" s="69"/>
      <c r="J84" s="69"/>
      <c r="K84" s="73"/>
      <c r="L84" s="69"/>
      <c r="M84" s="69"/>
      <c r="N84" s="69"/>
      <c r="O84" s="69"/>
      <c r="P84" s="73"/>
      <c r="Q84" s="69"/>
      <c r="R84" s="69"/>
      <c r="S84" s="69"/>
      <c r="T84" s="69"/>
      <c r="U84" s="69"/>
      <c r="V84" s="69"/>
    </row>
    <row r="85" spans="1:22" ht="19.5" customHeight="1">
      <c r="A85" s="74" t="s">
        <v>1286</v>
      </c>
      <c r="B85" s="69"/>
      <c r="C85" s="69"/>
      <c r="D85" s="69"/>
      <c r="E85" s="69"/>
      <c r="F85" s="69"/>
      <c r="G85" s="69"/>
      <c r="H85" s="69"/>
      <c r="I85" s="69"/>
      <c r="J85" s="69"/>
      <c r="K85" s="73"/>
      <c r="L85" s="69"/>
      <c r="M85" s="69"/>
      <c r="N85" s="69"/>
      <c r="O85" s="69"/>
      <c r="P85" s="73"/>
      <c r="Q85" s="69"/>
      <c r="R85" s="69"/>
      <c r="S85" s="69"/>
      <c r="T85" s="69"/>
      <c r="U85" s="69"/>
      <c r="V85" s="69"/>
    </row>
    <row r="86" spans="1:22" ht="19.5" customHeight="1">
      <c r="A86" s="74" t="s">
        <v>1287</v>
      </c>
      <c r="B86" s="69"/>
      <c r="C86" s="69"/>
      <c r="D86" s="69"/>
      <c r="E86" s="69"/>
      <c r="F86" s="69"/>
      <c r="G86" s="69"/>
      <c r="H86" s="69"/>
      <c r="I86" s="69"/>
      <c r="J86" s="69"/>
      <c r="K86" s="73"/>
      <c r="L86" s="69"/>
      <c r="M86" s="69"/>
      <c r="N86" s="69"/>
      <c r="O86" s="69"/>
      <c r="P86" s="73"/>
      <c r="Q86" s="69"/>
      <c r="R86" s="69"/>
      <c r="S86" s="69"/>
      <c r="T86" s="69"/>
      <c r="U86" s="69"/>
      <c r="V86" s="69"/>
    </row>
    <row r="87" spans="1:22" ht="19.5" customHeight="1">
      <c r="A87" s="74" t="s">
        <v>1288</v>
      </c>
      <c r="B87" s="69"/>
      <c r="C87" s="69"/>
      <c r="D87" s="69"/>
      <c r="E87" s="69"/>
      <c r="F87" s="69"/>
      <c r="G87" s="69"/>
      <c r="H87" s="69"/>
      <c r="I87" s="69"/>
      <c r="J87" s="69"/>
      <c r="K87" s="73"/>
      <c r="L87" s="69"/>
      <c r="M87" s="69"/>
      <c r="N87" s="69"/>
      <c r="O87" s="69"/>
      <c r="P87" s="73"/>
      <c r="Q87" s="69"/>
      <c r="R87" s="69"/>
      <c r="S87" s="69"/>
      <c r="T87" s="69"/>
      <c r="U87" s="69"/>
      <c r="V87" s="69"/>
    </row>
    <row r="88" spans="1:22" ht="19.5" customHeight="1">
      <c r="A88" s="74" t="s">
        <v>1289</v>
      </c>
      <c r="B88" s="69"/>
      <c r="C88" s="69"/>
      <c r="D88" s="69"/>
      <c r="E88" s="69"/>
      <c r="F88" s="69"/>
      <c r="G88" s="69"/>
      <c r="H88" s="69"/>
      <c r="I88" s="69"/>
      <c r="J88" s="69"/>
      <c r="K88" s="73"/>
      <c r="L88" s="69"/>
      <c r="M88" s="69"/>
      <c r="N88" s="69"/>
      <c r="O88" s="69"/>
      <c r="P88" s="73"/>
      <c r="Q88" s="69"/>
      <c r="R88" s="69"/>
      <c r="S88" s="69"/>
      <c r="T88" s="69"/>
      <c r="U88" s="69"/>
      <c r="V88" s="69"/>
    </row>
    <row r="89" spans="1:22" ht="19.5" customHeight="1">
      <c r="A89" s="74" t="s">
        <v>1290</v>
      </c>
      <c r="B89" s="69"/>
      <c r="C89" s="69"/>
      <c r="D89" s="69"/>
      <c r="E89" s="69"/>
      <c r="F89" s="69"/>
      <c r="G89" s="69"/>
      <c r="H89" s="69"/>
      <c r="I89" s="69"/>
      <c r="J89" s="69"/>
      <c r="K89" s="73"/>
      <c r="L89" s="69"/>
      <c r="M89" s="69"/>
      <c r="N89" s="69"/>
      <c r="O89" s="69"/>
      <c r="P89" s="73"/>
      <c r="Q89" s="69"/>
      <c r="R89" s="69"/>
      <c r="S89" s="69"/>
      <c r="T89" s="69"/>
      <c r="U89" s="69"/>
      <c r="V89" s="69"/>
    </row>
    <row r="90" spans="1:22" ht="19.5" customHeight="1">
      <c r="A90" s="74" t="s">
        <v>1291</v>
      </c>
      <c r="B90" s="69"/>
      <c r="C90" s="69"/>
      <c r="D90" s="69"/>
      <c r="E90" s="69"/>
      <c r="F90" s="69"/>
      <c r="G90" s="69"/>
      <c r="H90" s="69"/>
      <c r="I90" s="69"/>
      <c r="J90" s="69"/>
      <c r="K90" s="73"/>
      <c r="L90" s="69"/>
      <c r="M90" s="69"/>
      <c r="N90" s="69"/>
      <c r="O90" s="69"/>
      <c r="P90" s="73"/>
      <c r="Q90" s="69"/>
      <c r="R90" s="69"/>
      <c r="S90" s="69"/>
      <c r="T90" s="69"/>
      <c r="U90" s="69"/>
      <c r="V90" s="69"/>
    </row>
    <row r="91" spans="1:22" ht="19.5" customHeight="1">
      <c r="A91" s="74" t="s">
        <v>1292</v>
      </c>
      <c r="B91" s="69"/>
      <c r="C91" s="69"/>
      <c r="D91" s="69"/>
      <c r="E91" s="69"/>
      <c r="F91" s="69"/>
      <c r="G91" s="69"/>
      <c r="H91" s="69"/>
      <c r="I91" s="69"/>
      <c r="J91" s="69"/>
      <c r="K91" s="73"/>
      <c r="L91" s="69"/>
      <c r="M91" s="69"/>
      <c r="N91" s="69"/>
      <c r="O91" s="69"/>
      <c r="P91" s="73"/>
      <c r="Q91" s="69"/>
      <c r="R91" s="69"/>
      <c r="S91" s="69"/>
      <c r="T91" s="69"/>
      <c r="U91" s="69"/>
      <c r="V91" s="69"/>
    </row>
    <row r="92" spans="1:22" ht="19.5" customHeight="1">
      <c r="A92" s="64" t="s">
        <v>1293</v>
      </c>
      <c r="B92" s="69"/>
      <c r="C92" s="69"/>
      <c r="D92" s="69"/>
      <c r="E92" s="69"/>
      <c r="F92" s="69"/>
      <c r="G92" s="69"/>
      <c r="H92" s="69"/>
      <c r="I92" s="69"/>
      <c r="J92" s="69"/>
      <c r="K92" s="73"/>
      <c r="L92" s="69"/>
      <c r="M92" s="69"/>
      <c r="N92" s="69"/>
      <c r="O92" s="69"/>
      <c r="P92" s="73"/>
      <c r="Q92" s="69"/>
      <c r="R92" s="69"/>
      <c r="S92" s="69"/>
      <c r="T92" s="69"/>
      <c r="U92" s="69"/>
      <c r="V92" s="69"/>
    </row>
    <row r="93" spans="1:22" ht="19.5" customHeight="1">
      <c r="A93" s="68" t="s">
        <v>1294</v>
      </c>
      <c r="B93" s="69"/>
      <c r="C93" s="69"/>
      <c r="D93" s="69"/>
      <c r="E93" s="69"/>
      <c r="F93" s="69"/>
      <c r="G93" s="69"/>
      <c r="H93" s="69"/>
      <c r="I93" s="69"/>
      <c r="J93" s="69"/>
      <c r="K93" s="73"/>
      <c r="L93" s="69"/>
      <c r="M93" s="69"/>
      <c r="N93" s="69"/>
      <c r="O93" s="69"/>
      <c r="P93" s="73"/>
      <c r="Q93" s="69"/>
      <c r="R93" s="69"/>
      <c r="S93" s="69"/>
      <c r="T93" s="69"/>
      <c r="U93" s="69"/>
      <c r="V93" s="69"/>
    </row>
    <row r="94" spans="1:22" ht="19.5" customHeight="1">
      <c r="A94" s="68" t="s">
        <v>1295</v>
      </c>
      <c r="B94" s="69"/>
      <c r="C94" s="69"/>
      <c r="D94" s="69"/>
      <c r="E94" s="69"/>
      <c r="F94" s="69"/>
      <c r="G94" s="69"/>
      <c r="H94" s="69"/>
      <c r="I94" s="69"/>
      <c r="J94" s="69"/>
      <c r="K94" s="73"/>
      <c r="L94" s="69"/>
      <c r="M94" s="69"/>
      <c r="N94" s="69"/>
      <c r="O94" s="69"/>
      <c r="P94" s="73"/>
      <c r="Q94" s="69"/>
      <c r="R94" s="69"/>
      <c r="S94" s="69"/>
      <c r="T94" s="69"/>
      <c r="U94" s="69"/>
      <c r="V94" s="69"/>
    </row>
    <row r="95" spans="1:22" ht="19.5" customHeight="1">
      <c r="A95" s="68" t="s">
        <v>1296</v>
      </c>
      <c r="B95" s="69"/>
      <c r="C95" s="69"/>
      <c r="D95" s="69"/>
      <c r="E95" s="69"/>
      <c r="F95" s="69"/>
      <c r="G95" s="69"/>
      <c r="H95" s="69"/>
      <c r="I95" s="69"/>
      <c r="J95" s="69"/>
      <c r="K95" s="73"/>
      <c r="L95" s="69"/>
      <c r="M95" s="69"/>
      <c r="N95" s="69"/>
      <c r="O95" s="69"/>
      <c r="P95" s="73"/>
      <c r="Q95" s="69"/>
      <c r="R95" s="69"/>
      <c r="S95" s="69"/>
      <c r="T95" s="69"/>
      <c r="U95" s="69"/>
      <c r="V95" s="69"/>
    </row>
    <row r="96" spans="1:22" ht="19.5" customHeight="1">
      <c r="A96" s="68" t="s">
        <v>1297</v>
      </c>
      <c r="B96" s="69"/>
      <c r="C96" s="69"/>
      <c r="D96" s="69"/>
      <c r="E96" s="69"/>
      <c r="F96" s="69"/>
      <c r="G96" s="69"/>
      <c r="H96" s="69"/>
      <c r="I96" s="69"/>
      <c r="J96" s="69"/>
      <c r="K96" s="73"/>
      <c r="L96" s="69"/>
      <c r="M96" s="69"/>
      <c r="N96" s="69"/>
      <c r="O96" s="69"/>
      <c r="P96" s="73"/>
      <c r="Q96" s="69"/>
      <c r="R96" s="69"/>
      <c r="S96" s="69"/>
      <c r="T96" s="69"/>
      <c r="U96" s="69"/>
      <c r="V96" s="69"/>
    </row>
    <row r="97" spans="1:22" ht="19.5" customHeight="1">
      <c r="A97" s="68" t="s">
        <v>1298</v>
      </c>
      <c r="B97" s="69"/>
      <c r="C97" s="69"/>
      <c r="D97" s="69"/>
      <c r="E97" s="69"/>
      <c r="F97" s="69"/>
      <c r="G97" s="69"/>
      <c r="H97" s="69"/>
      <c r="I97" s="69"/>
      <c r="J97" s="69"/>
      <c r="K97" s="73"/>
      <c r="L97" s="69"/>
      <c r="M97" s="69"/>
      <c r="N97" s="69"/>
      <c r="O97" s="69"/>
      <c r="P97" s="73"/>
      <c r="Q97" s="69"/>
      <c r="R97" s="69"/>
      <c r="S97" s="69"/>
      <c r="T97" s="69"/>
      <c r="U97" s="69"/>
      <c r="V97" s="69"/>
    </row>
    <row r="98" spans="1:22" ht="19.5" customHeight="1">
      <c r="A98" s="68" t="s">
        <v>1299</v>
      </c>
      <c r="B98" s="69"/>
      <c r="C98" s="69"/>
      <c r="D98" s="69"/>
      <c r="E98" s="69"/>
      <c r="F98" s="69"/>
      <c r="G98" s="69"/>
      <c r="H98" s="69"/>
      <c r="I98" s="69"/>
      <c r="J98" s="69"/>
      <c r="K98" s="73"/>
      <c r="L98" s="69"/>
      <c r="M98" s="69"/>
      <c r="N98" s="69"/>
      <c r="O98" s="69"/>
      <c r="P98" s="73"/>
      <c r="Q98" s="69"/>
      <c r="R98" s="69"/>
      <c r="S98" s="69"/>
      <c r="T98" s="69"/>
      <c r="U98" s="69"/>
      <c r="V98" s="69"/>
    </row>
    <row r="99" spans="1:22" ht="19.5" customHeight="1">
      <c r="A99" s="68" t="s">
        <v>1300</v>
      </c>
      <c r="B99" s="69"/>
      <c r="C99" s="69"/>
      <c r="D99" s="69"/>
      <c r="E99" s="69"/>
      <c r="F99" s="69"/>
      <c r="G99" s="69"/>
      <c r="H99" s="69"/>
      <c r="I99" s="69"/>
      <c r="J99" s="69"/>
      <c r="K99" s="73"/>
      <c r="L99" s="69"/>
      <c r="M99" s="69"/>
      <c r="N99" s="69"/>
      <c r="O99" s="69"/>
      <c r="P99" s="73"/>
      <c r="Q99" s="69"/>
      <c r="R99" s="69"/>
      <c r="S99" s="69"/>
      <c r="T99" s="69"/>
      <c r="U99" s="69"/>
      <c r="V99" s="69"/>
    </row>
    <row r="100" spans="1:22" ht="19.5" customHeight="1">
      <c r="A100" s="68" t="s">
        <v>1301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73"/>
      <c r="L100" s="69"/>
      <c r="M100" s="69"/>
      <c r="N100" s="69"/>
      <c r="O100" s="69"/>
      <c r="P100" s="73"/>
      <c r="Q100" s="69"/>
      <c r="R100" s="69"/>
      <c r="S100" s="69"/>
      <c r="T100" s="69"/>
      <c r="U100" s="69"/>
      <c r="V100" s="69"/>
    </row>
    <row r="101" spans="1:22" ht="19.5" customHeight="1">
      <c r="A101" s="68" t="s">
        <v>1302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73"/>
      <c r="L101" s="69"/>
      <c r="M101" s="69"/>
      <c r="N101" s="69"/>
      <c r="O101" s="69"/>
      <c r="P101" s="73"/>
      <c r="Q101" s="69"/>
      <c r="R101" s="69"/>
      <c r="S101" s="69"/>
      <c r="T101" s="69"/>
      <c r="U101" s="69"/>
      <c r="V101" s="69"/>
    </row>
    <row r="102" spans="1:22" ht="19.5" customHeight="1">
      <c r="A102" s="68" t="s">
        <v>1303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73"/>
      <c r="L102" s="69"/>
      <c r="M102" s="69"/>
      <c r="N102" s="69"/>
      <c r="O102" s="69"/>
      <c r="P102" s="73"/>
      <c r="Q102" s="69"/>
      <c r="R102" s="69"/>
      <c r="S102" s="69"/>
      <c r="T102" s="69"/>
      <c r="U102" s="69"/>
      <c r="V102" s="69"/>
    </row>
    <row r="103" spans="1:22" ht="19.5" customHeight="1">
      <c r="A103" s="68" t="s">
        <v>1304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73"/>
      <c r="L103" s="69"/>
      <c r="M103" s="69"/>
      <c r="N103" s="69"/>
      <c r="O103" s="69"/>
      <c r="P103" s="73"/>
      <c r="Q103" s="69"/>
      <c r="R103" s="69"/>
      <c r="S103" s="69"/>
      <c r="T103" s="69"/>
      <c r="U103" s="69"/>
      <c r="V103" s="69"/>
    </row>
    <row r="104" spans="1:22" ht="19.5" customHeight="1">
      <c r="A104" s="68" t="s">
        <v>1305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73"/>
      <c r="L104" s="69"/>
      <c r="M104" s="69"/>
      <c r="N104" s="69"/>
      <c r="O104" s="69"/>
      <c r="P104" s="73"/>
      <c r="Q104" s="69"/>
      <c r="R104" s="69"/>
      <c r="S104" s="69"/>
      <c r="T104" s="69"/>
      <c r="U104" s="69"/>
      <c r="V104" s="69"/>
    </row>
    <row r="105" spans="1:22" ht="19.5" customHeight="1">
      <c r="A105" s="68" t="s">
        <v>1306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73"/>
      <c r="L105" s="69"/>
      <c r="M105" s="69"/>
      <c r="N105" s="69"/>
      <c r="O105" s="69"/>
      <c r="P105" s="73"/>
      <c r="Q105" s="69"/>
      <c r="R105" s="69"/>
      <c r="S105" s="69"/>
      <c r="T105" s="69"/>
      <c r="U105" s="69"/>
      <c r="V105" s="69"/>
    </row>
    <row r="106" spans="1:22" ht="19.5" customHeight="1">
      <c r="A106" s="68" t="s">
        <v>1307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73"/>
      <c r="L106" s="69"/>
      <c r="M106" s="69"/>
      <c r="N106" s="69"/>
      <c r="O106" s="69"/>
      <c r="P106" s="73"/>
      <c r="Q106" s="69"/>
      <c r="R106" s="69"/>
      <c r="S106" s="69"/>
      <c r="T106" s="69"/>
      <c r="U106" s="69"/>
      <c r="V106" s="69"/>
    </row>
    <row r="107" spans="1:22" ht="19.5" customHeight="1">
      <c r="A107" s="68" t="s">
        <v>1308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73"/>
      <c r="L107" s="69"/>
      <c r="M107" s="69"/>
      <c r="N107" s="69"/>
      <c r="O107" s="69"/>
      <c r="P107" s="73"/>
      <c r="Q107" s="69"/>
      <c r="R107" s="69"/>
      <c r="S107" s="69"/>
      <c r="T107" s="69"/>
      <c r="U107" s="69"/>
      <c r="V107" s="69"/>
    </row>
    <row r="108" spans="1:22" ht="19.5" customHeight="1">
      <c r="A108" s="68" t="s">
        <v>1309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73"/>
      <c r="L108" s="69"/>
      <c r="M108" s="69"/>
      <c r="N108" s="69"/>
      <c r="O108" s="69"/>
      <c r="P108" s="73"/>
      <c r="Q108" s="69"/>
      <c r="R108" s="69"/>
      <c r="S108" s="69"/>
      <c r="T108" s="69"/>
      <c r="U108" s="69"/>
      <c r="V108" s="69"/>
    </row>
    <row r="109" spans="1:22" ht="19.5" customHeight="1">
      <c r="A109" s="64" t="s">
        <v>1310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73"/>
      <c r="L109" s="69"/>
      <c r="M109" s="69"/>
      <c r="N109" s="69"/>
      <c r="O109" s="69"/>
      <c r="P109" s="73"/>
      <c r="Q109" s="69"/>
      <c r="R109" s="69"/>
      <c r="S109" s="69"/>
      <c r="T109" s="69"/>
      <c r="U109" s="69"/>
      <c r="V109" s="69"/>
    </row>
    <row r="110" spans="1:22" ht="19.5" customHeight="1">
      <c r="A110" s="75" t="s">
        <v>1311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73"/>
      <c r="L110" s="69"/>
      <c r="M110" s="69"/>
      <c r="N110" s="69"/>
      <c r="O110" s="69"/>
      <c r="P110" s="73"/>
      <c r="Q110" s="69"/>
      <c r="R110" s="69"/>
      <c r="S110" s="69"/>
      <c r="T110" s="69"/>
      <c r="U110" s="69"/>
      <c r="V110" s="69"/>
    </row>
    <row r="111" spans="1:22" ht="19.5" customHeight="1">
      <c r="A111" s="75" t="s">
        <v>1216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73"/>
      <c r="L111" s="69"/>
      <c r="M111" s="69"/>
      <c r="N111" s="69"/>
      <c r="O111" s="69"/>
      <c r="P111" s="73"/>
      <c r="Q111" s="69"/>
      <c r="R111" s="69"/>
      <c r="S111" s="69"/>
      <c r="T111" s="69"/>
      <c r="U111" s="69"/>
      <c r="V111" s="69"/>
    </row>
    <row r="112" spans="1:22" ht="19.5" customHeight="1">
      <c r="A112" s="75" t="s">
        <v>1312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73"/>
      <c r="L112" s="69"/>
      <c r="M112" s="69"/>
      <c r="N112" s="69"/>
      <c r="O112" s="69"/>
      <c r="P112" s="73"/>
      <c r="Q112" s="69"/>
      <c r="R112" s="69"/>
      <c r="S112" s="69"/>
      <c r="T112" s="69"/>
      <c r="U112" s="69"/>
      <c r="V112" s="69"/>
    </row>
    <row r="113" spans="1:22" ht="19.5" customHeight="1">
      <c r="A113" s="75" t="s">
        <v>1313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73"/>
      <c r="L113" s="69"/>
      <c r="M113" s="69"/>
      <c r="N113" s="69"/>
      <c r="O113" s="69"/>
      <c r="P113" s="73"/>
      <c r="Q113" s="69"/>
      <c r="R113" s="69"/>
      <c r="S113" s="69"/>
      <c r="T113" s="69"/>
      <c r="U113" s="69"/>
      <c r="V113" s="69"/>
    </row>
    <row r="114" spans="1:22" ht="19.5" customHeight="1">
      <c r="A114" s="75" t="s">
        <v>1314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73"/>
      <c r="L114" s="69"/>
      <c r="M114" s="69"/>
      <c r="N114" s="69"/>
      <c r="O114" s="69"/>
      <c r="P114" s="73"/>
      <c r="Q114" s="69"/>
      <c r="R114" s="69"/>
      <c r="S114" s="69"/>
      <c r="T114" s="69"/>
      <c r="U114" s="69"/>
      <c r="V114" s="69"/>
    </row>
    <row r="115" spans="1:22" ht="19.5" customHeight="1">
      <c r="A115" s="75" t="s">
        <v>1315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73"/>
      <c r="L115" s="69"/>
      <c r="M115" s="69"/>
      <c r="N115" s="69"/>
      <c r="O115" s="69"/>
      <c r="P115" s="73"/>
      <c r="Q115" s="69"/>
      <c r="R115" s="69"/>
      <c r="S115" s="69"/>
      <c r="T115" s="69"/>
      <c r="U115" s="69"/>
      <c r="V115" s="69"/>
    </row>
    <row r="116" spans="1:22" ht="19.5" customHeight="1">
      <c r="A116" s="75" t="s">
        <v>1316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73"/>
      <c r="L116" s="69"/>
      <c r="M116" s="69"/>
      <c r="N116" s="69"/>
      <c r="O116" s="69"/>
      <c r="P116" s="73"/>
      <c r="Q116" s="69"/>
      <c r="R116" s="69"/>
      <c r="S116" s="69"/>
      <c r="T116" s="69"/>
      <c r="U116" s="69"/>
      <c r="V116" s="69"/>
    </row>
    <row r="117" spans="1:22" ht="19.5" customHeight="1">
      <c r="A117" s="75" t="s">
        <v>1317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73"/>
      <c r="L117" s="69"/>
      <c r="M117" s="69"/>
      <c r="N117" s="69"/>
      <c r="O117" s="69"/>
      <c r="P117" s="73"/>
      <c r="Q117" s="69"/>
      <c r="R117" s="69"/>
      <c r="S117" s="69"/>
      <c r="T117" s="69"/>
      <c r="U117" s="69"/>
      <c r="V117" s="69"/>
    </row>
    <row r="118" spans="1:22" ht="19.5" customHeight="1">
      <c r="A118" s="75" t="s">
        <v>1318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73"/>
      <c r="L118" s="69"/>
      <c r="M118" s="69"/>
      <c r="N118" s="69"/>
      <c r="O118" s="69"/>
      <c r="P118" s="73"/>
      <c r="Q118" s="69"/>
      <c r="R118" s="69"/>
      <c r="S118" s="69"/>
      <c r="T118" s="69"/>
      <c r="U118" s="69"/>
      <c r="V118" s="69"/>
    </row>
    <row r="119" spans="1:22" ht="19.5" customHeight="1">
      <c r="A119" s="75" t="s">
        <v>1319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73"/>
      <c r="L119" s="69"/>
      <c r="M119" s="69"/>
      <c r="N119" s="69"/>
      <c r="O119" s="69"/>
      <c r="P119" s="73"/>
      <c r="Q119" s="69"/>
      <c r="R119" s="69"/>
      <c r="S119" s="69"/>
      <c r="T119" s="69"/>
      <c r="U119" s="69"/>
      <c r="V119" s="69"/>
    </row>
    <row r="120" spans="1:22" ht="19.5" customHeight="1">
      <c r="A120" s="75" t="s">
        <v>1320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73"/>
      <c r="L120" s="69"/>
      <c r="M120" s="69"/>
      <c r="N120" s="69"/>
      <c r="O120" s="69"/>
      <c r="P120" s="73"/>
      <c r="Q120" s="69"/>
      <c r="R120" s="69"/>
      <c r="S120" s="69"/>
      <c r="T120" s="69"/>
      <c r="U120" s="69"/>
      <c r="V120" s="69"/>
    </row>
    <row r="121" spans="1:22" ht="19.5" customHeight="1">
      <c r="A121" s="75" t="s">
        <v>1321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73"/>
      <c r="L121" s="69"/>
      <c r="M121" s="69"/>
      <c r="N121" s="69"/>
      <c r="O121" s="69"/>
      <c r="P121" s="73"/>
      <c r="Q121" s="69"/>
      <c r="R121" s="69"/>
      <c r="S121" s="69"/>
      <c r="T121" s="69"/>
      <c r="U121" s="69"/>
      <c r="V121" s="69"/>
    </row>
    <row r="122" spans="1:22" ht="19.5" customHeight="1">
      <c r="A122" s="64" t="s">
        <v>1322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73"/>
      <c r="L122" s="69"/>
      <c r="M122" s="69"/>
      <c r="N122" s="69"/>
      <c r="O122" s="69"/>
      <c r="P122" s="73"/>
      <c r="Q122" s="69"/>
      <c r="R122" s="69"/>
      <c r="S122" s="69"/>
      <c r="T122" s="69"/>
      <c r="U122" s="69"/>
      <c r="V122" s="69"/>
    </row>
    <row r="123" spans="1:22" ht="19.5" customHeight="1">
      <c r="A123" s="76" t="s">
        <v>1323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73"/>
      <c r="L123" s="69"/>
      <c r="M123" s="69"/>
      <c r="N123" s="69"/>
      <c r="O123" s="69"/>
      <c r="P123" s="73"/>
      <c r="Q123" s="69"/>
      <c r="R123" s="69"/>
      <c r="S123" s="69"/>
      <c r="T123" s="69"/>
      <c r="U123" s="69"/>
      <c r="V123" s="69"/>
    </row>
    <row r="124" spans="1:22" ht="19.5" customHeight="1">
      <c r="A124" s="76" t="s">
        <v>1216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73"/>
      <c r="L124" s="69"/>
      <c r="M124" s="69"/>
      <c r="N124" s="69"/>
      <c r="O124" s="69"/>
      <c r="P124" s="73"/>
      <c r="Q124" s="69"/>
      <c r="R124" s="69"/>
      <c r="S124" s="69"/>
      <c r="T124" s="69"/>
      <c r="U124" s="69"/>
      <c r="V124" s="69"/>
    </row>
    <row r="125" spans="1:22" ht="19.5" customHeight="1">
      <c r="A125" s="76" t="s">
        <v>1324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73"/>
      <c r="L125" s="69"/>
      <c r="M125" s="69"/>
      <c r="N125" s="69"/>
      <c r="O125" s="69"/>
      <c r="P125" s="73"/>
      <c r="Q125" s="69"/>
      <c r="R125" s="69"/>
      <c r="S125" s="69"/>
      <c r="T125" s="69"/>
      <c r="U125" s="69"/>
      <c r="V125" s="69"/>
    </row>
    <row r="126" spans="1:22" ht="19.5" customHeight="1">
      <c r="A126" s="76" t="s">
        <v>1325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73"/>
      <c r="L126" s="69"/>
      <c r="M126" s="69"/>
      <c r="N126" s="69"/>
      <c r="O126" s="69"/>
      <c r="P126" s="73"/>
      <c r="Q126" s="69"/>
      <c r="R126" s="69"/>
      <c r="S126" s="69"/>
      <c r="T126" s="69"/>
      <c r="U126" s="69"/>
      <c r="V126" s="69"/>
    </row>
    <row r="127" spans="1:22" ht="19.5" customHeight="1">
      <c r="A127" s="76" t="s">
        <v>1326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73"/>
      <c r="L127" s="69"/>
      <c r="M127" s="69"/>
      <c r="N127" s="69"/>
      <c r="O127" s="69"/>
      <c r="P127" s="73"/>
      <c r="Q127" s="69"/>
      <c r="R127" s="69"/>
      <c r="S127" s="69"/>
      <c r="T127" s="69"/>
      <c r="U127" s="69"/>
      <c r="V127" s="69"/>
    </row>
    <row r="128" spans="1:22" ht="19.5" customHeight="1">
      <c r="A128" s="76" t="s">
        <v>1327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73"/>
      <c r="L128" s="69"/>
      <c r="M128" s="69"/>
      <c r="N128" s="69"/>
      <c r="O128" s="69"/>
      <c r="P128" s="73"/>
      <c r="Q128" s="69"/>
      <c r="R128" s="69"/>
      <c r="S128" s="69"/>
      <c r="T128" s="69"/>
      <c r="U128" s="69"/>
      <c r="V128" s="69"/>
    </row>
    <row r="129" spans="1:22" ht="19.5" customHeight="1">
      <c r="A129" s="76" t="s">
        <v>1328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73"/>
      <c r="L129" s="69"/>
      <c r="M129" s="69"/>
      <c r="N129" s="69"/>
      <c r="O129" s="69"/>
      <c r="P129" s="73"/>
      <c r="Q129" s="69"/>
      <c r="R129" s="69"/>
      <c r="S129" s="69"/>
      <c r="T129" s="69"/>
      <c r="U129" s="69"/>
      <c r="V129" s="69"/>
    </row>
    <row r="130" spans="1:22" ht="19.5" customHeight="1">
      <c r="A130" s="76" t="s">
        <v>1329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73"/>
      <c r="L130" s="69"/>
      <c r="M130" s="69"/>
      <c r="N130" s="69"/>
      <c r="O130" s="69"/>
      <c r="P130" s="73"/>
      <c r="Q130" s="69"/>
      <c r="R130" s="69"/>
      <c r="S130" s="69"/>
      <c r="T130" s="69"/>
      <c r="U130" s="69"/>
      <c r="V130" s="69"/>
    </row>
    <row r="131" spans="1:22" ht="19.5" customHeight="1">
      <c r="A131" s="76" t="s">
        <v>1330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73"/>
      <c r="L131" s="69"/>
      <c r="M131" s="69"/>
      <c r="N131" s="69"/>
      <c r="O131" s="69"/>
      <c r="P131" s="73"/>
      <c r="Q131" s="69"/>
      <c r="R131" s="69"/>
      <c r="S131" s="69"/>
      <c r="T131" s="69"/>
      <c r="U131" s="69"/>
      <c r="V131" s="69"/>
    </row>
    <row r="132" spans="1:22" ht="19.5" customHeight="1">
      <c r="A132" s="76" t="s">
        <v>1331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73"/>
      <c r="L132" s="69"/>
      <c r="M132" s="69"/>
      <c r="N132" s="69"/>
      <c r="O132" s="69"/>
      <c r="P132" s="73"/>
      <c r="Q132" s="69"/>
      <c r="R132" s="69"/>
      <c r="S132" s="69"/>
      <c r="T132" s="69"/>
      <c r="U132" s="69"/>
      <c r="V132" s="69"/>
    </row>
    <row r="133" spans="1:22" ht="19.5" customHeight="1">
      <c r="A133" s="76" t="s">
        <v>1332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73"/>
      <c r="L133" s="69"/>
      <c r="M133" s="69"/>
      <c r="N133" s="69"/>
      <c r="O133" s="69"/>
      <c r="P133" s="73"/>
      <c r="Q133" s="69"/>
      <c r="R133" s="69"/>
      <c r="S133" s="69"/>
      <c r="T133" s="69"/>
      <c r="U133" s="69"/>
      <c r="V133" s="69"/>
    </row>
    <row r="134" spans="1:22" ht="19.5" customHeight="1">
      <c r="A134" s="76" t="s">
        <v>1333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73"/>
      <c r="L134" s="69"/>
      <c r="M134" s="69"/>
      <c r="N134" s="69"/>
      <c r="O134" s="69"/>
      <c r="P134" s="73"/>
      <c r="Q134" s="69"/>
      <c r="R134" s="69"/>
      <c r="S134" s="69"/>
      <c r="T134" s="69"/>
      <c r="U134" s="69"/>
      <c r="V134" s="69"/>
    </row>
    <row r="135" spans="1:22" ht="19.5" customHeight="1">
      <c r="A135" s="76" t="s">
        <v>1334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73"/>
      <c r="L135" s="69"/>
      <c r="M135" s="69"/>
      <c r="N135" s="69"/>
      <c r="O135" s="69"/>
      <c r="P135" s="73"/>
      <c r="Q135" s="69"/>
      <c r="R135" s="69"/>
      <c r="S135" s="69"/>
      <c r="T135" s="69"/>
      <c r="U135" s="69"/>
      <c r="V135" s="69"/>
    </row>
    <row r="136" spans="1:22" ht="19.5" customHeight="1">
      <c r="A136" s="64" t="s">
        <v>1335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73"/>
      <c r="L136" s="69"/>
      <c r="M136" s="69"/>
      <c r="N136" s="69"/>
      <c r="O136" s="69"/>
      <c r="P136" s="73"/>
      <c r="Q136" s="69"/>
      <c r="R136" s="69"/>
      <c r="S136" s="69"/>
      <c r="T136" s="69"/>
      <c r="U136" s="69"/>
      <c r="V136" s="69"/>
    </row>
    <row r="137" spans="1:22" ht="19.5" customHeight="1">
      <c r="A137" s="68" t="s">
        <v>1336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73"/>
      <c r="L137" s="69"/>
      <c r="M137" s="69"/>
      <c r="N137" s="69"/>
      <c r="O137" s="69"/>
      <c r="P137" s="73"/>
      <c r="Q137" s="69"/>
      <c r="R137" s="69"/>
      <c r="S137" s="69"/>
      <c r="T137" s="69"/>
      <c r="U137" s="69"/>
      <c r="V137" s="69"/>
    </row>
    <row r="138" spans="1:22" ht="19.5" customHeight="1">
      <c r="A138" s="68" t="s">
        <v>1216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73"/>
      <c r="L138" s="69"/>
      <c r="M138" s="69"/>
      <c r="N138" s="69"/>
      <c r="O138" s="69"/>
      <c r="P138" s="73"/>
      <c r="Q138" s="69"/>
      <c r="R138" s="69"/>
      <c r="S138" s="69"/>
      <c r="T138" s="69"/>
      <c r="U138" s="69"/>
      <c r="V138" s="69"/>
    </row>
    <row r="139" spans="1:22" ht="19.5" customHeight="1">
      <c r="A139" s="68" t="s">
        <v>1337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73"/>
      <c r="L139" s="69"/>
      <c r="M139" s="69"/>
      <c r="N139" s="69"/>
      <c r="O139" s="69"/>
      <c r="P139" s="73"/>
      <c r="Q139" s="69"/>
      <c r="R139" s="69"/>
      <c r="S139" s="69"/>
      <c r="T139" s="69"/>
      <c r="U139" s="69"/>
      <c r="V139" s="69"/>
    </row>
    <row r="140" spans="1:22" ht="19.5" customHeight="1">
      <c r="A140" s="68" t="s">
        <v>1338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73"/>
      <c r="L140" s="69"/>
      <c r="M140" s="69"/>
      <c r="N140" s="69"/>
      <c r="O140" s="69"/>
      <c r="P140" s="73"/>
      <c r="Q140" s="69"/>
      <c r="R140" s="69"/>
      <c r="S140" s="69"/>
      <c r="T140" s="69"/>
      <c r="U140" s="69"/>
      <c r="V140" s="69"/>
    </row>
    <row r="141" spans="1:22" ht="19.5" customHeight="1">
      <c r="A141" s="68" t="s">
        <v>1339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73"/>
      <c r="L141" s="69"/>
      <c r="M141" s="69"/>
      <c r="N141" s="69"/>
      <c r="O141" s="69"/>
      <c r="P141" s="73"/>
      <c r="Q141" s="69"/>
      <c r="R141" s="69"/>
      <c r="S141" s="69"/>
      <c r="T141" s="69"/>
      <c r="U141" s="69"/>
      <c r="V141" s="69"/>
    </row>
    <row r="142" spans="1:22" ht="19.5" customHeight="1">
      <c r="A142" s="68" t="s">
        <v>1340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73"/>
      <c r="L142" s="69"/>
      <c r="M142" s="69"/>
      <c r="N142" s="69"/>
      <c r="O142" s="69"/>
      <c r="P142" s="73"/>
      <c r="Q142" s="69"/>
      <c r="R142" s="69"/>
      <c r="S142" s="69"/>
      <c r="T142" s="69"/>
      <c r="U142" s="69"/>
      <c r="V142" s="69"/>
    </row>
    <row r="143" spans="1:22" ht="19.5" customHeight="1">
      <c r="A143" s="68" t="s">
        <v>1341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73"/>
      <c r="L143" s="69"/>
      <c r="M143" s="69"/>
      <c r="N143" s="69"/>
      <c r="O143" s="69"/>
      <c r="P143" s="73"/>
      <c r="Q143" s="69"/>
      <c r="R143" s="69"/>
      <c r="S143" s="69"/>
      <c r="T143" s="69"/>
      <c r="U143" s="69"/>
      <c r="V143" s="69"/>
    </row>
    <row r="144" spans="1:22" ht="19.5" customHeight="1">
      <c r="A144" s="68" t="s">
        <v>1342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73"/>
      <c r="L144" s="69"/>
      <c r="M144" s="69"/>
      <c r="N144" s="69"/>
      <c r="O144" s="69"/>
      <c r="P144" s="73"/>
      <c r="Q144" s="69"/>
      <c r="R144" s="69"/>
      <c r="S144" s="69"/>
      <c r="T144" s="69"/>
      <c r="U144" s="69"/>
      <c r="V144" s="69"/>
    </row>
    <row r="145" spans="1:22" ht="19.5" customHeight="1">
      <c r="A145" s="68" t="s">
        <v>1343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73"/>
      <c r="L145" s="69"/>
      <c r="M145" s="69"/>
      <c r="N145" s="69"/>
      <c r="O145" s="69"/>
      <c r="P145" s="73"/>
      <c r="Q145" s="69"/>
      <c r="R145" s="69"/>
      <c r="S145" s="69"/>
      <c r="T145" s="69"/>
      <c r="U145" s="69"/>
      <c r="V145" s="69"/>
    </row>
    <row r="146" spans="1:22" ht="19.5" customHeight="1">
      <c r="A146" s="68" t="s">
        <v>1344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73"/>
      <c r="L146" s="69"/>
      <c r="M146" s="69"/>
      <c r="N146" s="69"/>
      <c r="O146" s="69"/>
      <c r="P146" s="73"/>
      <c r="Q146" s="69"/>
      <c r="R146" s="69"/>
      <c r="S146" s="69"/>
      <c r="T146" s="69"/>
      <c r="U146" s="69"/>
      <c r="V146" s="69"/>
    </row>
    <row r="147" spans="1:22" ht="19.5" customHeight="1">
      <c r="A147" s="68" t="s">
        <v>1345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73"/>
      <c r="L147" s="69"/>
      <c r="M147" s="69"/>
      <c r="N147" s="69"/>
      <c r="O147" s="69"/>
      <c r="P147" s="73"/>
      <c r="Q147" s="69"/>
      <c r="R147" s="69"/>
      <c r="S147" s="69"/>
      <c r="T147" s="69"/>
      <c r="U147" s="69"/>
      <c r="V147" s="69"/>
    </row>
    <row r="148" spans="1:22" ht="19.5" customHeight="1">
      <c r="A148" s="68" t="s">
        <v>1346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73"/>
      <c r="L148" s="69"/>
      <c r="M148" s="69"/>
      <c r="N148" s="69"/>
      <c r="O148" s="69"/>
      <c r="P148" s="73"/>
      <c r="Q148" s="69"/>
      <c r="R148" s="69"/>
      <c r="S148" s="69"/>
      <c r="T148" s="69"/>
      <c r="U148" s="69"/>
      <c r="V148" s="69"/>
    </row>
    <row r="149" spans="1:22" ht="19.5" customHeight="1">
      <c r="A149" s="68" t="s">
        <v>1347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73"/>
      <c r="L149" s="69"/>
      <c r="M149" s="69"/>
      <c r="N149" s="69"/>
      <c r="O149" s="69"/>
      <c r="P149" s="73"/>
      <c r="Q149" s="69"/>
      <c r="R149" s="69"/>
      <c r="S149" s="69"/>
      <c r="T149" s="69"/>
      <c r="U149" s="69"/>
      <c r="V149" s="69"/>
    </row>
    <row r="150" spans="1:22" ht="19.5" customHeight="1">
      <c r="A150" s="68" t="s">
        <v>1348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73"/>
      <c r="L150" s="69"/>
      <c r="M150" s="69"/>
      <c r="N150" s="69"/>
      <c r="O150" s="69"/>
      <c r="P150" s="73"/>
      <c r="Q150" s="69"/>
      <c r="R150" s="69"/>
      <c r="S150" s="69"/>
      <c r="T150" s="69"/>
      <c r="U150" s="69"/>
      <c r="V150" s="69"/>
    </row>
  </sheetData>
  <sheetProtection/>
  <mergeCells count="3">
    <mergeCell ref="B4:V4"/>
    <mergeCell ref="A4:A5"/>
    <mergeCell ref="B2:U3"/>
  </mergeCells>
  <printOptions horizontalCentered="1"/>
  <pageMargins left="0.47" right="0.47" top="0.59" bottom="0.47" header="0.31" footer="0.31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Zeros="0" workbookViewId="0" topLeftCell="A1">
      <pane ySplit="5" topLeftCell="A42" activePane="bottomLeft" state="frozen"/>
      <selection pane="topLeft" activeCell="A11" sqref="A11"/>
      <selection pane="bottomLeft" activeCell="A11" sqref="A11"/>
    </sheetView>
  </sheetViews>
  <sheetFormatPr defaultColWidth="9.00390625" defaultRowHeight="14.25"/>
  <cols>
    <col min="1" max="1" width="42.625" style="41" customWidth="1"/>
    <col min="2" max="2" width="12.00390625" style="41" customWidth="1"/>
    <col min="3" max="3" width="10.50390625" style="41" customWidth="1"/>
    <col min="4" max="4" width="13.875" style="41" customWidth="1"/>
    <col min="5" max="5" width="59.50390625" style="41" customWidth="1"/>
    <col min="6" max="6" width="12.875" style="41" customWidth="1"/>
    <col min="7" max="7" width="10.875" style="41" customWidth="1"/>
    <col min="8" max="8" width="13.75390625" style="41" customWidth="1"/>
    <col min="9" max="16384" width="9.00390625" style="41" customWidth="1"/>
  </cols>
  <sheetData>
    <row r="1" spans="1:8" ht="14.25">
      <c r="A1" s="27" t="s">
        <v>1428</v>
      </c>
      <c r="H1" s="42" t="s">
        <v>2</v>
      </c>
    </row>
    <row r="2" spans="1:8" ht="18" customHeight="1">
      <c r="A2" s="166" t="s">
        <v>1429</v>
      </c>
      <c r="B2" s="166"/>
      <c r="C2" s="166"/>
      <c r="D2" s="166"/>
      <c r="E2" s="166"/>
      <c r="F2" s="166"/>
      <c r="G2" s="166"/>
      <c r="H2" s="166"/>
    </row>
    <row r="3" spans="1:8" ht="18" customHeight="1">
      <c r="A3" s="27"/>
      <c r="H3" s="43" t="s">
        <v>20</v>
      </c>
    </row>
    <row r="4" spans="1:8" ht="31.5" customHeight="1">
      <c r="A4" s="198" t="s">
        <v>1078</v>
      </c>
      <c r="B4" s="199"/>
      <c r="C4" s="199"/>
      <c r="D4" s="200"/>
      <c r="E4" s="198" t="s">
        <v>1079</v>
      </c>
      <c r="F4" s="199"/>
      <c r="G4" s="199"/>
      <c r="H4" s="200"/>
    </row>
    <row r="5" spans="1:8" ht="35.25" customHeight="1">
      <c r="A5" s="44" t="s">
        <v>21</v>
      </c>
      <c r="B5" s="20" t="s">
        <v>22</v>
      </c>
      <c r="C5" s="44" t="s">
        <v>23</v>
      </c>
      <c r="D5" s="20" t="s">
        <v>24</v>
      </c>
      <c r="E5" s="44" t="s">
        <v>21</v>
      </c>
      <c r="F5" s="20" t="s">
        <v>22</v>
      </c>
      <c r="G5" s="44" t="s">
        <v>23</v>
      </c>
      <c r="H5" s="20" t="s">
        <v>24</v>
      </c>
    </row>
    <row r="6" spans="1:8" s="40" customFormat="1" ht="19.5" customHeight="1">
      <c r="A6" s="45" t="s">
        <v>1430</v>
      </c>
      <c r="B6" s="11"/>
      <c r="C6" s="11"/>
      <c r="D6" s="6">
        <f>ROUND(IF(B6=0,0,C6/B6*100),2)</f>
        <v>0</v>
      </c>
      <c r="E6" s="45" t="s">
        <v>1431</v>
      </c>
      <c r="F6" s="46">
        <f>F7</f>
        <v>0</v>
      </c>
      <c r="G6" s="46">
        <f>G7</f>
        <v>0</v>
      </c>
      <c r="H6" s="46">
        <f>ROUND(IF(F6=0,0,G6/F6*100),2)</f>
        <v>0</v>
      </c>
    </row>
    <row r="7" spans="1:8" s="40" customFormat="1" ht="19.5" customHeight="1">
      <c r="A7" s="45" t="s">
        <v>1432</v>
      </c>
      <c r="B7" s="11"/>
      <c r="C7" s="11"/>
      <c r="D7" s="6">
        <f aca="true" t="shared" si="0" ref="D7:D57">ROUND(IF(B7=0,0,C7/B7*100),2)</f>
        <v>0</v>
      </c>
      <c r="E7" s="47" t="s">
        <v>1433</v>
      </c>
      <c r="F7" s="11"/>
      <c r="G7" s="11"/>
      <c r="H7" s="46">
        <f aca="true" t="shared" si="1" ref="H7:H57">ROUND(IF(F7=0,0,G7/F7*100),2)</f>
        <v>0</v>
      </c>
    </row>
    <row r="8" spans="1:8" s="40" customFormat="1" ht="19.5" customHeight="1">
      <c r="A8" s="45" t="s">
        <v>1434</v>
      </c>
      <c r="B8" s="11"/>
      <c r="C8" s="11"/>
      <c r="D8" s="6">
        <f t="shared" si="0"/>
        <v>0</v>
      </c>
      <c r="E8" s="45" t="s">
        <v>1435</v>
      </c>
      <c r="F8" s="6">
        <f>F9+F10</f>
        <v>510</v>
      </c>
      <c r="G8" s="6">
        <f>G9+G10</f>
        <v>0</v>
      </c>
      <c r="H8" s="46">
        <f t="shared" si="1"/>
        <v>0</v>
      </c>
    </row>
    <row r="9" spans="1:8" s="40" customFormat="1" ht="19.5" customHeight="1">
      <c r="A9" s="48" t="s">
        <v>1436</v>
      </c>
      <c r="B9" s="11"/>
      <c r="C9" s="11"/>
      <c r="D9" s="6">
        <f t="shared" si="0"/>
        <v>0</v>
      </c>
      <c r="E9" s="47" t="s">
        <v>1437</v>
      </c>
      <c r="F9" s="11">
        <v>504</v>
      </c>
      <c r="G9" s="11"/>
      <c r="H9" s="46">
        <f t="shared" si="1"/>
        <v>0</v>
      </c>
    </row>
    <row r="10" spans="1:8" s="40" customFormat="1" ht="19.5" customHeight="1">
      <c r="A10" s="45" t="s">
        <v>1438</v>
      </c>
      <c r="B10" s="11"/>
      <c r="C10" s="11"/>
      <c r="D10" s="6">
        <f t="shared" si="0"/>
        <v>0</v>
      </c>
      <c r="E10" s="47" t="s">
        <v>1439</v>
      </c>
      <c r="F10" s="11">
        <v>6</v>
      </c>
      <c r="G10" s="11"/>
      <c r="H10" s="46">
        <f t="shared" si="1"/>
        <v>0</v>
      </c>
    </row>
    <row r="11" spans="1:8" s="40" customFormat="1" ht="19.5" customHeight="1">
      <c r="A11" s="45" t="s">
        <v>1440</v>
      </c>
      <c r="B11" s="11">
        <v>240</v>
      </c>
      <c r="C11" s="11"/>
      <c r="D11" s="6">
        <f t="shared" si="0"/>
        <v>0</v>
      </c>
      <c r="E11" s="45" t="s">
        <v>1441</v>
      </c>
      <c r="F11" s="6">
        <f>F12+F13</f>
        <v>0</v>
      </c>
      <c r="G11" s="6">
        <f>G12+G13</f>
        <v>0</v>
      </c>
      <c r="H11" s="46">
        <f t="shared" si="1"/>
        <v>0</v>
      </c>
    </row>
    <row r="12" spans="1:8" s="40" customFormat="1" ht="19.5" customHeight="1">
      <c r="A12" s="45" t="s">
        <v>1442</v>
      </c>
      <c r="B12" s="11">
        <v>28804</v>
      </c>
      <c r="C12" s="11">
        <v>25000</v>
      </c>
      <c r="D12" s="6">
        <f t="shared" si="0"/>
        <v>86.79</v>
      </c>
      <c r="E12" s="45" t="s">
        <v>1443</v>
      </c>
      <c r="F12" s="11"/>
      <c r="G12" s="11"/>
      <c r="H12" s="46">
        <f t="shared" si="1"/>
        <v>0</v>
      </c>
    </row>
    <row r="13" spans="1:8" s="40" customFormat="1" ht="19.5" customHeight="1">
      <c r="A13" s="45" t="s">
        <v>1444</v>
      </c>
      <c r="B13" s="11"/>
      <c r="C13" s="11"/>
      <c r="D13" s="6">
        <f t="shared" si="0"/>
        <v>0</v>
      </c>
      <c r="E13" s="45" t="s">
        <v>1445</v>
      </c>
      <c r="F13" s="11"/>
      <c r="G13" s="11"/>
      <c r="H13" s="46">
        <f t="shared" si="1"/>
        <v>0</v>
      </c>
    </row>
    <row r="14" spans="1:8" s="40" customFormat="1" ht="19.5" customHeight="1">
      <c r="A14" s="45" t="s">
        <v>1446</v>
      </c>
      <c r="B14" s="11">
        <v>254</v>
      </c>
      <c r="C14" s="11">
        <v>150</v>
      </c>
      <c r="D14" s="6">
        <f t="shared" si="0"/>
        <v>59.06</v>
      </c>
      <c r="E14" s="45" t="s">
        <v>1447</v>
      </c>
      <c r="F14" s="6">
        <f>SUM(F15:F20)</f>
        <v>46081</v>
      </c>
      <c r="G14" s="6">
        <f>SUM(G15:G20)</f>
        <v>28941</v>
      </c>
      <c r="H14" s="46">
        <f t="shared" si="1"/>
        <v>62.8</v>
      </c>
    </row>
    <row r="15" spans="1:8" s="40" customFormat="1" ht="19.5" customHeight="1">
      <c r="A15" s="45" t="s">
        <v>1448</v>
      </c>
      <c r="B15" s="11"/>
      <c r="C15" s="11"/>
      <c r="D15" s="6">
        <f t="shared" si="0"/>
        <v>0</v>
      </c>
      <c r="E15" s="45" t="s">
        <v>1449</v>
      </c>
      <c r="F15" s="11">
        <v>46081</v>
      </c>
      <c r="G15" s="11">
        <v>28941</v>
      </c>
      <c r="H15" s="46">
        <f t="shared" si="1"/>
        <v>62.8</v>
      </c>
    </row>
    <row r="16" spans="1:8" s="40" customFormat="1" ht="19.5" customHeight="1">
      <c r="A16" s="45" t="s">
        <v>1450</v>
      </c>
      <c r="B16" s="11"/>
      <c r="C16" s="11"/>
      <c r="D16" s="6">
        <f t="shared" si="0"/>
        <v>0</v>
      </c>
      <c r="E16" s="45" t="s">
        <v>1451</v>
      </c>
      <c r="F16" s="11"/>
      <c r="G16" s="11"/>
      <c r="H16" s="46">
        <f t="shared" si="1"/>
        <v>0</v>
      </c>
    </row>
    <row r="17" spans="1:8" s="40" customFormat="1" ht="19.5" customHeight="1">
      <c r="A17" s="45" t="s">
        <v>1452</v>
      </c>
      <c r="B17" s="11"/>
      <c r="C17" s="11"/>
      <c r="D17" s="6">
        <f t="shared" si="0"/>
        <v>0</v>
      </c>
      <c r="E17" s="45" t="s">
        <v>1453</v>
      </c>
      <c r="F17" s="11"/>
      <c r="G17" s="11"/>
      <c r="H17" s="46">
        <f t="shared" si="1"/>
        <v>0</v>
      </c>
    </row>
    <row r="18" spans="1:8" s="40" customFormat="1" ht="19.5" customHeight="1">
      <c r="A18" s="45" t="s">
        <v>1454</v>
      </c>
      <c r="B18" s="11"/>
      <c r="C18" s="11"/>
      <c r="D18" s="6">
        <f t="shared" si="0"/>
        <v>0</v>
      </c>
      <c r="E18" s="45" t="s">
        <v>1455</v>
      </c>
      <c r="F18" s="11"/>
      <c r="G18" s="11"/>
      <c r="H18" s="46">
        <f t="shared" si="1"/>
        <v>0</v>
      </c>
    </row>
    <row r="19" spans="1:8" s="40" customFormat="1" ht="19.5" customHeight="1">
      <c r="A19" s="45" t="s">
        <v>1456</v>
      </c>
      <c r="B19" s="11"/>
      <c r="C19" s="11"/>
      <c r="D19" s="6">
        <f t="shared" si="0"/>
        <v>0</v>
      </c>
      <c r="E19" s="45" t="s">
        <v>1457</v>
      </c>
      <c r="F19" s="11"/>
      <c r="G19" s="11"/>
      <c r="H19" s="46">
        <f t="shared" si="1"/>
        <v>0</v>
      </c>
    </row>
    <row r="20" spans="1:8" s="40" customFormat="1" ht="19.5" customHeight="1">
      <c r="A20" s="45" t="s">
        <v>1458</v>
      </c>
      <c r="B20" s="11"/>
      <c r="C20" s="11"/>
      <c r="D20" s="6">
        <f t="shared" si="0"/>
        <v>0</v>
      </c>
      <c r="E20" s="45" t="s">
        <v>1459</v>
      </c>
      <c r="F20" s="11"/>
      <c r="G20" s="11"/>
      <c r="H20" s="46">
        <f t="shared" si="1"/>
        <v>0</v>
      </c>
    </row>
    <row r="21" spans="1:8" s="40" customFormat="1" ht="19.5" customHeight="1">
      <c r="A21" s="5" t="s">
        <v>1460</v>
      </c>
      <c r="B21" s="7"/>
      <c r="C21" s="7"/>
      <c r="D21" s="6">
        <f t="shared" si="0"/>
        <v>0</v>
      </c>
      <c r="E21" s="45" t="s">
        <v>1461</v>
      </c>
      <c r="F21" s="6">
        <f>SUM(F22:F25)</f>
        <v>0</v>
      </c>
      <c r="G21" s="6">
        <f>SUM(G22:G25)</f>
        <v>0</v>
      </c>
      <c r="H21" s="46">
        <f t="shared" si="1"/>
        <v>0</v>
      </c>
    </row>
    <row r="22" spans="1:8" s="40" customFormat="1" ht="19.5" customHeight="1">
      <c r="A22" s="5" t="s">
        <v>1462</v>
      </c>
      <c r="B22" s="7"/>
      <c r="C22" s="7"/>
      <c r="D22" s="6">
        <f t="shared" si="0"/>
        <v>0</v>
      </c>
      <c r="E22" s="49" t="s">
        <v>1463</v>
      </c>
      <c r="F22" s="11"/>
      <c r="G22" s="11"/>
      <c r="H22" s="46">
        <f t="shared" si="1"/>
        <v>0</v>
      </c>
    </row>
    <row r="23" spans="1:8" ht="19.5" customHeight="1">
      <c r="A23" s="50"/>
      <c r="B23" s="7"/>
      <c r="C23" s="7"/>
      <c r="D23" s="11"/>
      <c r="E23" s="10" t="s">
        <v>1464</v>
      </c>
      <c r="F23" s="7"/>
      <c r="G23" s="7"/>
      <c r="H23" s="46">
        <f t="shared" si="1"/>
        <v>0</v>
      </c>
    </row>
    <row r="24" spans="1:8" ht="19.5" customHeight="1">
      <c r="A24" s="5"/>
      <c r="B24" s="7"/>
      <c r="C24" s="7"/>
      <c r="D24" s="11"/>
      <c r="E24" s="10" t="s">
        <v>1465</v>
      </c>
      <c r="F24" s="7"/>
      <c r="G24" s="7"/>
      <c r="H24" s="46">
        <f t="shared" si="1"/>
        <v>0</v>
      </c>
    </row>
    <row r="25" spans="1:8" ht="19.5" customHeight="1">
      <c r="A25" s="7"/>
      <c r="B25" s="7"/>
      <c r="C25" s="7"/>
      <c r="D25" s="11"/>
      <c r="E25" s="10" t="s">
        <v>1466</v>
      </c>
      <c r="F25" s="51"/>
      <c r="G25" s="51"/>
      <c r="H25" s="46">
        <f t="shared" si="1"/>
        <v>0</v>
      </c>
    </row>
    <row r="26" spans="1:8" ht="19.5" customHeight="1">
      <c r="A26" s="7"/>
      <c r="B26" s="7"/>
      <c r="C26" s="7"/>
      <c r="D26" s="11"/>
      <c r="E26" s="9" t="s">
        <v>1467</v>
      </c>
      <c r="F26" s="52">
        <f>SUM(F27:F32)</f>
        <v>0</v>
      </c>
      <c r="G26" s="52">
        <f>SUM(G27:G32)</f>
        <v>0</v>
      </c>
      <c r="H26" s="46">
        <f t="shared" si="1"/>
        <v>0</v>
      </c>
    </row>
    <row r="27" spans="1:8" ht="19.5" customHeight="1">
      <c r="A27" s="9"/>
      <c r="B27" s="7"/>
      <c r="C27" s="7"/>
      <c r="D27" s="11"/>
      <c r="E27" s="10" t="s">
        <v>1468</v>
      </c>
      <c r="F27" s="51"/>
      <c r="G27" s="51"/>
      <c r="H27" s="46">
        <f t="shared" si="1"/>
        <v>0</v>
      </c>
    </row>
    <row r="28" spans="1:8" ht="19.5" customHeight="1">
      <c r="A28" s="9"/>
      <c r="B28" s="7"/>
      <c r="C28" s="7"/>
      <c r="D28" s="11"/>
      <c r="E28" s="10" t="s">
        <v>1469</v>
      </c>
      <c r="F28" s="51"/>
      <c r="G28" s="51"/>
      <c r="H28" s="46">
        <f t="shared" si="1"/>
        <v>0</v>
      </c>
    </row>
    <row r="29" spans="1:8" ht="19.5" customHeight="1">
      <c r="A29" s="9"/>
      <c r="B29" s="7"/>
      <c r="C29" s="7"/>
      <c r="D29" s="11"/>
      <c r="E29" s="10" t="s">
        <v>1470</v>
      </c>
      <c r="F29" s="51"/>
      <c r="G29" s="51"/>
      <c r="H29" s="46">
        <f t="shared" si="1"/>
        <v>0</v>
      </c>
    </row>
    <row r="30" spans="1:8" ht="19.5" customHeight="1">
      <c r="A30" s="9"/>
      <c r="B30" s="7"/>
      <c r="C30" s="7"/>
      <c r="D30" s="11"/>
      <c r="E30" s="10" t="s">
        <v>1471</v>
      </c>
      <c r="F30" s="51"/>
      <c r="G30" s="51"/>
      <c r="H30" s="46">
        <f t="shared" si="1"/>
        <v>0</v>
      </c>
    </row>
    <row r="31" spans="1:8" ht="19.5" customHeight="1">
      <c r="A31" s="9"/>
      <c r="B31" s="7"/>
      <c r="C31" s="7"/>
      <c r="D31" s="11"/>
      <c r="E31" s="10" t="s">
        <v>1472</v>
      </c>
      <c r="F31" s="51"/>
      <c r="G31" s="51"/>
      <c r="H31" s="46">
        <f t="shared" si="1"/>
        <v>0</v>
      </c>
    </row>
    <row r="32" spans="1:8" ht="19.5" customHeight="1">
      <c r="A32" s="9"/>
      <c r="B32" s="7"/>
      <c r="C32" s="7"/>
      <c r="D32" s="11"/>
      <c r="E32" s="10" t="s">
        <v>1473</v>
      </c>
      <c r="F32" s="51"/>
      <c r="G32" s="51"/>
      <c r="H32" s="46">
        <f t="shared" si="1"/>
        <v>0</v>
      </c>
    </row>
    <row r="33" spans="1:8" ht="19.5" customHeight="1">
      <c r="A33" s="9"/>
      <c r="B33" s="7"/>
      <c r="C33" s="7"/>
      <c r="D33" s="11"/>
      <c r="E33" s="9" t="s">
        <v>1474</v>
      </c>
      <c r="F33" s="52">
        <f>SUM(F34:F36)</f>
        <v>0</v>
      </c>
      <c r="G33" s="52">
        <f>SUM(G34:G36)</f>
        <v>0</v>
      </c>
      <c r="H33" s="46">
        <f t="shared" si="1"/>
        <v>0</v>
      </c>
    </row>
    <row r="34" spans="1:8" ht="19.5" customHeight="1">
      <c r="A34" s="9"/>
      <c r="B34" s="7"/>
      <c r="C34" s="7"/>
      <c r="D34" s="11"/>
      <c r="E34" s="10" t="s">
        <v>1475</v>
      </c>
      <c r="F34" s="51"/>
      <c r="G34" s="51"/>
      <c r="H34" s="46">
        <f t="shared" si="1"/>
        <v>0</v>
      </c>
    </row>
    <row r="35" spans="1:8" ht="19.5" customHeight="1">
      <c r="A35" s="9"/>
      <c r="B35" s="7"/>
      <c r="C35" s="7"/>
      <c r="D35" s="11"/>
      <c r="E35" s="49" t="s">
        <v>1476</v>
      </c>
      <c r="F35" s="51"/>
      <c r="G35" s="51"/>
      <c r="H35" s="46">
        <f t="shared" si="1"/>
        <v>0</v>
      </c>
    </row>
    <row r="36" spans="1:8" ht="19.5" customHeight="1">
      <c r="A36" s="9"/>
      <c r="B36" s="7"/>
      <c r="C36" s="7"/>
      <c r="D36" s="11"/>
      <c r="E36" s="10" t="s">
        <v>1477</v>
      </c>
      <c r="F36" s="51"/>
      <c r="G36" s="51"/>
      <c r="H36" s="46">
        <f t="shared" si="1"/>
        <v>0</v>
      </c>
    </row>
    <row r="37" spans="1:8" s="25" customFormat="1" ht="19.5" customHeight="1">
      <c r="A37" s="9"/>
      <c r="B37" s="7"/>
      <c r="C37" s="7"/>
      <c r="D37" s="11"/>
      <c r="E37" s="9" t="s">
        <v>1478</v>
      </c>
      <c r="F37" s="52">
        <f>F38</f>
        <v>0</v>
      </c>
      <c r="G37" s="52">
        <f>G38</f>
        <v>0</v>
      </c>
      <c r="H37" s="46">
        <f t="shared" si="1"/>
        <v>0</v>
      </c>
    </row>
    <row r="38" spans="1:8" ht="19.5" customHeight="1">
      <c r="A38" s="9"/>
      <c r="B38" s="7"/>
      <c r="C38" s="7"/>
      <c r="D38" s="11"/>
      <c r="E38" s="10" t="s">
        <v>1479</v>
      </c>
      <c r="F38" s="51"/>
      <c r="G38" s="51"/>
      <c r="H38" s="46">
        <f t="shared" si="1"/>
        <v>0</v>
      </c>
    </row>
    <row r="39" spans="1:8" ht="19.5" customHeight="1">
      <c r="A39" s="5"/>
      <c r="B39" s="7"/>
      <c r="C39" s="7"/>
      <c r="D39" s="11"/>
      <c r="E39" s="9" t="s">
        <v>1480</v>
      </c>
      <c r="F39" s="52">
        <f>SUM(F40:F42)</f>
        <v>426</v>
      </c>
      <c r="G39" s="52">
        <f>SUM(G40:G42)</f>
        <v>150</v>
      </c>
      <c r="H39" s="46">
        <f t="shared" si="1"/>
        <v>35.21</v>
      </c>
    </row>
    <row r="40" spans="1:8" ht="19.5" customHeight="1">
      <c r="A40" s="5"/>
      <c r="B40" s="7"/>
      <c r="C40" s="7"/>
      <c r="D40" s="11"/>
      <c r="E40" s="10" t="s">
        <v>1481</v>
      </c>
      <c r="F40" s="51"/>
      <c r="G40" s="51"/>
      <c r="H40" s="46">
        <f t="shared" si="1"/>
        <v>0</v>
      </c>
    </row>
    <row r="41" spans="1:8" ht="19.5" customHeight="1">
      <c r="A41" s="5"/>
      <c r="B41" s="7"/>
      <c r="C41" s="7"/>
      <c r="D41" s="11"/>
      <c r="E41" s="10" t="s">
        <v>1482</v>
      </c>
      <c r="F41" s="51"/>
      <c r="G41" s="51"/>
      <c r="H41" s="46">
        <f t="shared" si="1"/>
        <v>0</v>
      </c>
    </row>
    <row r="42" spans="1:8" ht="19.5" customHeight="1">
      <c r="A42" s="5"/>
      <c r="B42" s="51"/>
      <c r="C42" s="51"/>
      <c r="D42" s="11"/>
      <c r="E42" s="10" t="s">
        <v>1483</v>
      </c>
      <c r="F42" s="51">
        <v>426</v>
      </c>
      <c r="G42" s="51">
        <v>150</v>
      </c>
      <c r="H42" s="46">
        <f t="shared" si="1"/>
        <v>35.21</v>
      </c>
    </row>
    <row r="43" spans="1:8" ht="19.5" customHeight="1">
      <c r="A43" s="5"/>
      <c r="B43" s="51"/>
      <c r="C43" s="51"/>
      <c r="D43" s="11"/>
      <c r="E43" s="9" t="s">
        <v>1484</v>
      </c>
      <c r="F43" s="51"/>
      <c r="G43" s="51"/>
      <c r="H43" s="46">
        <f t="shared" si="1"/>
        <v>0</v>
      </c>
    </row>
    <row r="44" spans="1:8" ht="19.5" customHeight="1">
      <c r="A44" s="5"/>
      <c r="B44" s="51"/>
      <c r="C44" s="51"/>
      <c r="D44" s="11"/>
      <c r="E44" s="9" t="s">
        <v>1485</v>
      </c>
      <c r="F44" s="51"/>
      <c r="G44" s="51"/>
      <c r="H44" s="46">
        <f t="shared" si="1"/>
        <v>0</v>
      </c>
    </row>
    <row r="45" spans="1:8" ht="19.5" customHeight="1">
      <c r="A45" s="12"/>
      <c r="B45" s="51"/>
      <c r="C45" s="51"/>
      <c r="D45" s="11"/>
      <c r="E45" s="12"/>
      <c r="F45" s="51"/>
      <c r="G45" s="51"/>
      <c r="H45" s="53"/>
    </row>
    <row r="46" spans="1:8" ht="19.5" customHeight="1">
      <c r="A46" s="12" t="s">
        <v>52</v>
      </c>
      <c r="B46" s="52">
        <f>SUM(B6:B22)</f>
        <v>29298</v>
      </c>
      <c r="C46" s="52">
        <f>SUM(C6:C22)</f>
        <v>25150</v>
      </c>
      <c r="D46" s="6">
        <f t="shared" si="0"/>
        <v>85.84</v>
      </c>
      <c r="E46" s="12" t="s">
        <v>1075</v>
      </c>
      <c r="F46" s="52">
        <f>F6+F8+F11+F14+F21+F26+F33+F37+F39+F43+F44</f>
        <v>47017</v>
      </c>
      <c r="G46" s="52">
        <f>G6+G8+G11+G14+G21+G26+G33+G37+G39+G43+G44</f>
        <v>29091</v>
      </c>
      <c r="H46" s="46">
        <f t="shared" si="1"/>
        <v>61.87</v>
      </c>
    </row>
    <row r="47" spans="1:8" ht="19.5" customHeight="1">
      <c r="A47" s="34" t="s">
        <v>1082</v>
      </c>
      <c r="B47" s="52">
        <f>B48+B51+B52+B54+B55</f>
        <v>29160</v>
      </c>
      <c r="C47" s="52">
        <f>C48+C51+C52+C54+C55</f>
        <v>3941</v>
      </c>
      <c r="D47" s="6">
        <f t="shared" si="0"/>
        <v>13.52</v>
      </c>
      <c r="E47" s="34" t="s">
        <v>1083</v>
      </c>
      <c r="F47" s="52">
        <f>F48+F51+F52+F53+F54</f>
        <v>11441</v>
      </c>
      <c r="G47" s="52">
        <f>G48+G51+G52+G53+G54</f>
        <v>0</v>
      </c>
      <c r="H47" s="46">
        <f t="shared" si="1"/>
        <v>0</v>
      </c>
    </row>
    <row r="48" spans="1:8" ht="19.5" customHeight="1">
      <c r="A48" s="7" t="s">
        <v>1486</v>
      </c>
      <c r="B48" s="52">
        <f>B49+B50</f>
        <v>1776</v>
      </c>
      <c r="C48" s="52">
        <f>C49+C50</f>
        <v>0</v>
      </c>
      <c r="D48" s="6">
        <f t="shared" si="0"/>
        <v>0</v>
      </c>
      <c r="E48" s="7" t="s">
        <v>1487</v>
      </c>
      <c r="F48" s="52">
        <f>F49+F50</f>
        <v>198</v>
      </c>
      <c r="G48" s="52">
        <f>G49+G50</f>
        <v>0</v>
      </c>
      <c r="H48" s="46">
        <f t="shared" si="1"/>
        <v>0</v>
      </c>
    </row>
    <row r="49" spans="1:8" ht="19.5" customHeight="1">
      <c r="A49" s="7" t="s">
        <v>1488</v>
      </c>
      <c r="B49" s="51">
        <v>1776</v>
      </c>
      <c r="C49" s="51"/>
      <c r="D49" s="6">
        <f t="shared" si="0"/>
        <v>0</v>
      </c>
      <c r="E49" s="7" t="s">
        <v>1489</v>
      </c>
      <c r="F49" s="51"/>
      <c r="G49" s="51"/>
      <c r="H49" s="46">
        <f t="shared" si="1"/>
        <v>0</v>
      </c>
    </row>
    <row r="50" spans="1:8" ht="19.5" customHeight="1">
      <c r="A50" s="7" t="s">
        <v>1490</v>
      </c>
      <c r="B50" s="51"/>
      <c r="C50" s="51"/>
      <c r="D50" s="6">
        <f t="shared" si="0"/>
        <v>0</v>
      </c>
      <c r="E50" s="7" t="s">
        <v>1491</v>
      </c>
      <c r="F50" s="51">
        <v>198</v>
      </c>
      <c r="G50" s="51"/>
      <c r="H50" s="46">
        <f t="shared" si="1"/>
        <v>0</v>
      </c>
    </row>
    <row r="51" spans="1:8" ht="19.5" customHeight="1">
      <c r="A51" s="7" t="s">
        <v>1131</v>
      </c>
      <c r="B51" s="51">
        <v>2920</v>
      </c>
      <c r="C51" s="51">
        <v>3941</v>
      </c>
      <c r="D51" s="6">
        <f t="shared" si="0"/>
        <v>134.97</v>
      </c>
      <c r="E51" s="7" t="s">
        <v>1492</v>
      </c>
      <c r="F51" s="51">
        <v>74</v>
      </c>
      <c r="G51" s="51"/>
      <c r="H51" s="46">
        <f t="shared" si="1"/>
        <v>0</v>
      </c>
    </row>
    <row r="52" spans="1:8" ht="19.5" customHeight="1">
      <c r="A52" s="7" t="s">
        <v>1133</v>
      </c>
      <c r="B52" s="52">
        <f>B53</f>
        <v>0</v>
      </c>
      <c r="C52" s="52">
        <f>C53</f>
        <v>0</v>
      </c>
      <c r="D52" s="6">
        <f t="shared" si="0"/>
        <v>0</v>
      </c>
      <c r="E52" s="7" t="s">
        <v>1493</v>
      </c>
      <c r="F52" s="51">
        <v>3669</v>
      </c>
      <c r="G52" s="51"/>
      <c r="H52" s="46">
        <f t="shared" si="1"/>
        <v>0</v>
      </c>
    </row>
    <row r="53" spans="1:8" ht="19.5" customHeight="1">
      <c r="A53" s="7" t="s">
        <v>1494</v>
      </c>
      <c r="B53" s="51"/>
      <c r="C53" s="51"/>
      <c r="D53" s="6">
        <f t="shared" si="0"/>
        <v>0</v>
      </c>
      <c r="E53" s="37" t="s">
        <v>1495</v>
      </c>
      <c r="F53" s="51">
        <v>7500</v>
      </c>
      <c r="G53" s="51"/>
      <c r="H53" s="46">
        <f t="shared" si="1"/>
        <v>0</v>
      </c>
    </row>
    <row r="54" spans="1:8" ht="19.5" customHeight="1">
      <c r="A54" s="37" t="s">
        <v>1496</v>
      </c>
      <c r="B54" s="51"/>
      <c r="C54" s="51"/>
      <c r="D54" s="6">
        <f t="shared" si="0"/>
        <v>0</v>
      </c>
      <c r="E54" s="37" t="s">
        <v>1497</v>
      </c>
      <c r="F54" s="51"/>
      <c r="G54" s="51"/>
      <c r="H54" s="46">
        <f t="shared" si="1"/>
        <v>0</v>
      </c>
    </row>
    <row r="55" spans="1:8" ht="19.5" customHeight="1">
      <c r="A55" s="37" t="s">
        <v>1498</v>
      </c>
      <c r="B55" s="51">
        <v>24464</v>
      </c>
      <c r="C55" s="51"/>
      <c r="D55" s="6">
        <f t="shared" si="0"/>
        <v>0</v>
      </c>
      <c r="E55" s="37"/>
      <c r="F55" s="51"/>
      <c r="G55" s="51"/>
      <c r="H55" s="53"/>
    </row>
    <row r="56" spans="1:8" ht="19.5" customHeight="1">
      <c r="A56" s="37"/>
      <c r="B56" s="51"/>
      <c r="C56" s="51"/>
      <c r="D56" s="11"/>
      <c r="E56" s="37"/>
      <c r="F56" s="51"/>
      <c r="G56" s="51"/>
      <c r="H56" s="53"/>
    </row>
    <row r="57" spans="1:10" ht="19.5" customHeight="1">
      <c r="A57" s="12" t="s">
        <v>1148</v>
      </c>
      <c r="B57" s="52">
        <f>B46+B47</f>
        <v>58458</v>
      </c>
      <c r="C57" s="52">
        <f>C46+C47</f>
        <v>29091</v>
      </c>
      <c r="D57" s="6">
        <f t="shared" si="0"/>
        <v>49.76</v>
      </c>
      <c r="E57" s="12" t="s">
        <v>1149</v>
      </c>
      <c r="F57" s="52">
        <f>F46+F47</f>
        <v>58458</v>
      </c>
      <c r="G57" s="52">
        <f>G46+G47</f>
        <v>29091</v>
      </c>
      <c r="H57" s="46">
        <f t="shared" si="1"/>
        <v>49.76</v>
      </c>
      <c r="I57" s="54" t="str">
        <f>IF(B57=F57,"正确","错误")</f>
        <v>正确</v>
      </c>
      <c r="J57" s="54" t="str">
        <f>IF(C57=G57,"正确","错误")</f>
        <v>正确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3">
    <mergeCell ref="A2:H2"/>
    <mergeCell ref="A4:D4"/>
    <mergeCell ref="E4:H4"/>
  </mergeCells>
  <printOptions horizontalCentered="1"/>
  <pageMargins left="0.47" right="0.47" top="0.39" bottom="0.28" header="0.11999999999999998" footer="0.11999999999999998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7"/>
  <sheetViews>
    <sheetView showGridLines="0" showZeros="0" workbookViewId="0" topLeftCell="A1">
      <pane ySplit="5" topLeftCell="A95" activePane="bottomLeft" state="frozen"/>
      <selection pane="topLeft" activeCell="A11" sqref="A11"/>
      <selection pane="bottomLeft" activeCell="A11" sqref="A11"/>
    </sheetView>
  </sheetViews>
  <sheetFormatPr defaultColWidth="9.00390625" defaultRowHeight="14.25"/>
  <cols>
    <col min="1" max="1" width="51.00390625" style="26" customWidth="1"/>
    <col min="2" max="2" width="13.75390625" style="26" customWidth="1"/>
    <col min="3" max="3" width="59.50390625" style="26" customWidth="1"/>
    <col min="4" max="4" width="15.625" style="26" customWidth="1"/>
    <col min="5" max="16384" width="9.00390625" style="26" customWidth="1"/>
  </cols>
  <sheetData>
    <row r="1" ht="14.25">
      <c r="A1" s="27" t="s">
        <v>1499</v>
      </c>
    </row>
    <row r="2" spans="1:4" ht="18" customHeight="1">
      <c r="A2" s="166" t="s">
        <v>1500</v>
      </c>
      <c r="B2" s="166"/>
      <c r="C2" s="166"/>
      <c r="D2" s="166"/>
    </row>
    <row r="3" spans="1:4" ht="14.25" customHeight="1">
      <c r="A3" s="27"/>
      <c r="D3" s="26" t="s">
        <v>20</v>
      </c>
    </row>
    <row r="4" spans="1:4" ht="31.5" customHeight="1">
      <c r="A4" s="198" t="s">
        <v>1078</v>
      </c>
      <c r="B4" s="200"/>
      <c r="C4" s="198" t="s">
        <v>1079</v>
      </c>
      <c r="D4" s="200"/>
    </row>
    <row r="5" spans="1:6" ht="19.5" customHeight="1">
      <c r="A5" s="28" t="s">
        <v>21</v>
      </c>
      <c r="B5" s="28" t="s">
        <v>23</v>
      </c>
      <c r="C5" s="28" t="s">
        <v>21</v>
      </c>
      <c r="D5" s="28" t="s">
        <v>23</v>
      </c>
      <c r="E5" s="29" t="s">
        <v>1501</v>
      </c>
      <c r="F5" s="29" t="s">
        <v>1502</v>
      </c>
    </row>
    <row r="6" spans="1:6" ht="19.5" customHeight="1">
      <c r="A6" s="5" t="s">
        <v>1430</v>
      </c>
      <c r="B6" s="7"/>
      <c r="C6" s="5" t="s">
        <v>1431</v>
      </c>
      <c r="D6" s="30">
        <f>D7</f>
        <v>0</v>
      </c>
      <c r="E6" s="29" t="str">
        <f>IF(B6=VLOOKUP(A6,'表八'!$A$6:$C$57,3,0),"正确","错误")</f>
        <v>正确</v>
      </c>
      <c r="F6" s="29" t="str">
        <f>IF(D6=VLOOKUP(C6,'表八'!$E$6:$G$57,3,0),"正确","错误")</f>
        <v>正确</v>
      </c>
    </row>
    <row r="7" spans="1:6" ht="19.5" customHeight="1">
      <c r="A7" s="5" t="s">
        <v>1432</v>
      </c>
      <c r="B7" s="7"/>
      <c r="C7" s="9" t="s">
        <v>1433</v>
      </c>
      <c r="D7" s="31">
        <f>SUM(D8:D11)</f>
        <v>0</v>
      </c>
      <c r="E7" s="29" t="str">
        <f>IF(B7=VLOOKUP(A7,'表八'!$A$6:$C$57,3,0),"正确","错误")</f>
        <v>正确</v>
      </c>
      <c r="F7" s="29" t="str">
        <f>IF(D7=VLOOKUP(C7,'表八'!$E$6:$G$57,3,0),"正确","错误")</f>
        <v>正确</v>
      </c>
    </row>
    <row r="8" spans="1:6" ht="19.5" customHeight="1">
      <c r="A8" s="5" t="s">
        <v>1434</v>
      </c>
      <c r="B8" s="7"/>
      <c r="C8" s="9" t="s">
        <v>1503</v>
      </c>
      <c r="D8" s="7"/>
      <c r="E8" s="29" t="str">
        <f>IF(B8=VLOOKUP(A8,'表八'!$A$6:$C$57,3,0),"正确","错误")</f>
        <v>正确</v>
      </c>
      <c r="F8" s="29"/>
    </row>
    <row r="9" spans="1:6" ht="19.5" customHeight="1">
      <c r="A9" s="5" t="s">
        <v>1436</v>
      </c>
      <c r="B9" s="7"/>
      <c r="C9" s="9" t="s">
        <v>1504</v>
      </c>
      <c r="D9" s="7"/>
      <c r="E9" s="29" t="str">
        <f>IF(B9=VLOOKUP(A9,'表八'!$A$6:$C$57,3,0),"正确","错误")</f>
        <v>正确</v>
      </c>
      <c r="F9" s="29"/>
    </row>
    <row r="10" spans="1:6" ht="19.5" customHeight="1">
      <c r="A10" s="5" t="s">
        <v>1438</v>
      </c>
      <c r="B10" s="7"/>
      <c r="C10" s="9" t="s">
        <v>1505</v>
      </c>
      <c r="D10" s="7"/>
      <c r="E10" s="29" t="str">
        <f>IF(B10=VLOOKUP(A10,'表八'!$A$6:$C$57,3,0),"正确","错误")</f>
        <v>正确</v>
      </c>
      <c r="F10" s="29"/>
    </row>
    <row r="11" spans="1:6" ht="19.5" customHeight="1">
      <c r="A11" s="5" t="s">
        <v>1440</v>
      </c>
      <c r="B11" s="7"/>
      <c r="C11" s="9" t="s">
        <v>1506</v>
      </c>
      <c r="D11" s="7"/>
      <c r="E11" s="29" t="str">
        <f>IF(B11=VLOOKUP(A11,'表八'!$A$6:$C$57,3,0),"正确","错误")</f>
        <v>正确</v>
      </c>
      <c r="F11" s="29"/>
    </row>
    <row r="12" spans="1:6" ht="19.5" customHeight="1">
      <c r="A12" s="5" t="s">
        <v>1442</v>
      </c>
      <c r="B12" s="31">
        <f>SUM(B13:B17)</f>
        <v>25000</v>
      </c>
      <c r="C12" s="5" t="s">
        <v>1435</v>
      </c>
      <c r="D12" s="31">
        <f>D13+D17</f>
        <v>0</v>
      </c>
      <c r="E12" s="29" t="str">
        <f>IF(B12=VLOOKUP(A12,'表八'!$A$6:$C$57,3,0),"正确","错误")</f>
        <v>正确</v>
      </c>
      <c r="F12" s="29" t="str">
        <f>IF(D12=VLOOKUP(C12,'表八'!$E$6:$G$57,3,0),"正确","错误")</f>
        <v>正确</v>
      </c>
    </row>
    <row r="13" spans="1:6" ht="19.5" customHeight="1">
      <c r="A13" s="32" t="s">
        <v>1507</v>
      </c>
      <c r="B13" s="7">
        <v>25000</v>
      </c>
      <c r="C13" s="9" t="s">
        <v>1437</v>
      </c>
      <c r="D13" s="31">
        <f>SUM(D14:D16)</f>
        <v>0</v>
      </c>
      <c r="E13" s="29"/>
      <c r="F13" s="29" t="str">
        <f>IF(D13=VLOOKUP(C13,'表八'!$E$6:$G$57,3,0),"正确","错误")</f>
        <v>正确</v>
      </c>
    </row>
    <row r="14" spans="1:6" ht="19.5" customHeight="1">
      <c r="A14" s="32" t="s">
        <v>1508</v>
      </c>
      <c r="B14" s="7"/>
      <c r="C14" s="9" t="s">
        <v>1509</v>
      </c>
      <c r="D14" s="7"/>
      <c r="E14" s="29"/>
      <c r="F14" s="29"/>
    </row>
    <row r="15" spans="1:6" ht="19.5" customHeight="1">
      <c r="A15" s="32" t="s">
        <v>1510</v>
      </c>
      <c r="B15" s="7"/>
      <c r="C15" s="9" t="s">
        <v>1511</v>
      </c>
      <c r="D15" s="7"/>
      <c r="E15" s="29"/>
      <c r="F15" s="29"/>
    </row>
    <row r="16" spans="1:6" ht="19.5" customHeight="1">
      <c r="A16" s="32" t="s">
        <v>1512</v>
      </c>
      <c r="B16" s="7"/>
      <c r="C16" s="9" t="s">
        <v>1513</v>
      </c>
      <c r="D16" s="7"/>
      <c r="E16" s="29"/>
      <c r="F16" s="29"/>
    </row>
    <row r="17" spans="1:6" ht="19.5" customHeight="1">
      <c r="A17" s="32" t="s">
        <v>1514</v>
      </c>
      <c r="B17" s="7"/>
      <c r="C17" s="9" t="s">
        <v>1439</v>
      </c>
      <c r="D17" s="31">
        <f>SUM(D18:D20)</f>
        <v>0</v>
      </c>
      <c r="E17" s="29"/>
      <c r="F17" s="29" t="str">
        <f>IF(D17=VLOOKUP(C17,'表八'!$E$6:$G$57,3,0),"正确","错误")</f>
        <v>正确</v>
      </c>
    </row>
    <row r="18" spans="1:6" ht="19.5" customHeight="1">
      <c r="A18" s="5" t="s">
        <v>1444</v>
      </c>
      <c r="B18" s="7"/>
      <c r="C18" s="9" t="s">
        <v>1509</v>
      </c>
      <c r="D18" s="7"/>
      <c r="E18" s="29" t="str">
        <f>IF(B18=VLOOKUP(A18,'表八'!$A$6:$C$57,3,0),"正确","错误")</f>
        <v>正确</v>
      </c>
      <c r="F18" s="29"/>
    </row>
    <row r="19" spans="1:6" ht="19.5" customHeight="1">
      <c r="A19" s="5" t="s">
        <v>1446</v>
      </c>
      <c r="B19" s="31">
        <f>B20+B21</f>
        <v>150</v>
      </c>
      <c r="C19" s="9" t="s">
        <v>1511</v>
      </c>
      <c r="D19" s="7"/>
      <c r="E19" s="29" t="str">
        <f>IF(B19=VLOOKUP(A19,'表八'!$A$6:$C$57,3,0),"正确","错误")</f>
        <v>正确</v>
      </c>
      <c r="F19" s="29"/>
    </row>
    <row r="20" spans="1:6" ht="19.5" customHeight="1">
      <c r="A20" s="32" t="s">
        <v>1515</v>
      </c>
      <c r="B20" s="7">
        <v>150</v>
      </c>
      <c r="C20" s="10" t="s">
        <v>1516</v>
      </c>
      <c r="D20" s="7"/>
      <c r="E20" s="29"/>
      <c r="F20" s="29"/>
    </row>
    <row r="21" spans="1:6" ht="19.5" customHeight="1">
      <c r="A21" s="32" t="s">
        <v>1517</v>
      </c>
      <c r="B21" s="7"/>
      <c r="C21" s="5" t="s">
        <v>1441</v>
      </c>
      <c r="D21" s="31">
        <f>D22+D23</f>
        <v>0</v>
      </c>
      <c r="E21" s="29"/>
      <c r="F21" s="29" t="str">
        <f>IF(D21=VLOOKUP(C21,'表八'!$E$6:$G$57,3,0),"正确","错误")</f>
        <v>正确</v>
      </c>
    </row>
    <row r="22" spans="1:6" ht="19.5" customHeight="1">
      <c r="A22" s="5" t="s">
        <v>1448</v>
      </c>
      <c r="B22" s="7"/>
      <c r="C22" s="5" t="s">
        <v>1443</v>
      </c>
      <c r="D22" s="7"/>
      <c r="E22" s="29" t="str">
        <f>IF(B22=VLOOKUP(A22,'表八'!$A$6:$C$57,3,0),"正确","错误")</f>
        <v>正确</v>
      </c>
      <c r="F22" s="29" t="str">
        <f>IF(D22=VLOOKUP(C22,'表八'!$E$6:$G$57,3,0),"正确","错误")</f>
        <v>正确</v>
      </c>
    </row>
    <row r="23" spans="1:6" ht="19.5" customHeight="1">
      <c r="A23" s="5" t="s">
        <v>1450</v>
      </c>
      <c r="B23" s="7"/>
      <c r="C23" s="5" t="s">
        <v>1445</v>
      </c>
      <c r="D23" s="31">
        <f>SUM(D24:D27)</f>
        <v>0</v>
      </c>
      <c r="E23" s="29" t="str">
        <f>IF(B23=VLOOKUP(A23,'表八'!$A$6:$C$57,3,0),"正确","错误")</f>
        <v>正确</v>
      </c>
      <c r="F23" s="29" t="str">
        <f>IF(D23=VLOOKUP(C23,'表八'!$E$6:$G$57,3,0),"正确","错误")</f>
        <v>正确</v>
      </c>
    </row>
    <row r="24" spans="1:6" ht="19.5" customHeight="1">
      <c r="A24" s="5" t="s">
        <v>1452</v>
      </c>
      <c r="B24" s="31">
        <f>B25+B26+B27</f>
        <v>0</v>
      </c>
      <c r="C24" s="5" t="s">
        <v>1518</v>
      </c>
      <c r="D24" s="7"/>
      <c r="E24" s="29" t="str">
        <f>IF(B24=VLOOKUP(A24,'表八'!$A$6:$C$57,3,0),"正确","错误")</f>
        <v>正确</v>
      </c>
      <c r="F24" s="29"/>
    </row>
    <row r="25" spans="1:6" ht="19.5" customHeight="1">
      <c r="A25" s="32" t="s">
        <v>1519</v>
      </c>
      <c r="B25" s="7"/>
      <c r="C25" s="5" t="s">
        <v>1520</v>
      </c>
      <c r="D25" s="7"/>
      <c r="E25" s="29"/>
      <c r="F25" s="29"/>
    </row>
    <row r="26" spans="1:6" ht="19.5" customHeight="1">
      <c r="A26" s="32" t="s">
        <v>1521</v>
      </c>
      <c r="B26" s="7"/>
      <c r="C26" s="5" t="s">
        <v>1522</v>
      </c>
      <c r="D26" s="7"/>
      <c r="E26" s="29"/>
      <c r="F26" s="29"/>
    </row>
    <row r="27" spans="1:6" ht="19.5" customHeight="1">
      <c r="A27" s="32" t="s">
        <v>1523</v>
      </c>
      <c r="B27" s="7"/>
      <c r="C27" s="5" t="s">
        <v>1524</v>
      </c>
      <c r="D27" s="7"/>
      <c r="E27" s="29"/>
      <c r="F27" s="29"/>
    </row>
    <row r="28" spans="1:6" ht="19.5" customHeight="1">
      <c r="A28" s="5" t="s">
        <v>1454</v>
      </c>
      <c r="B28" s="7"/>
      <c r="C28" s="5" t="s">
        <v>1447</v>
      </c>
      <c r="D28" s="31">
        <f>D29+D42+D46+D47+D53</f>
        <v>28941</v>
      </c>
      <c r="E28" s="29" t="str">
        <f>IF(B28=VLOOKUP(A28,'表八'!$A$6:$C$57,3,0),"正确","错误")</f>
        <v>正确</v>
      </c>
      <c r="F28" s="29" t="str">
        <f>IF(D28=VLOOKUP(C28,'表八'!$E$6:$G$57,3,0),"正确","错误")</f>
        <v>正确</v>
      </c>
    </row>
    <row r="29" spans="1:6" ht="19.5" customHeight="1">
      <c r="A29" s="5" t="s">
        <v>1456</v>
      </c>
      <c r="B29" s="7"/>
      <c r="C29" s="5" t="s">
        <v>1449</v>
      </c>
      <c r="D29" s="31">
        <f>SUM(D30:D41)</f>
        <v>28941</v>
      </c>
      <c r="E29" s="29" t="str">
        <f>IF(B29=VLOOKUP(A29,'表八'!$A$6:$C$57,3,0),"正确","错误")</f>
        <v>正确</v>
      </c>
      <c r="F29" s="29" t="str">
        <f>IF(D29=VLOOKUP(C29,'表八'!$E$6:$G$57,3,0),"正确","错误")</f>
        <v>正确</v>
      </c>
    </row>
    <row r="30" spans="1:6" ht="19.5" customHeight="1">
      <c r="A30" s="5" t="s">
        <v>1458</v>
      </c>
      <c r="B30" s="7"/>
      <c r="C30" s="10" t="s">
        <v>1525</v>
      </c>
      <c r="D30" s="7">
        <v>18328</v>
      </c>
      <c r="E30" s="29" t="str">
        <f>IF(B30=VLOOKUP(A30,'表八'!$A$6:$C$57,3,0),"正确","错误")</f>
        <v>正确</v>
      </c>
      <c r="F30" s="29"/>
    </row>
    <row r="31" spans="1:6" ht="19.5" customHeight="1">
      <c r="A31" s="5" t="s">
        <v>1460</v>
      </c>
      <c r="B31" s="7"/>
      <c r="C31" s="10" t="s">
        <v>1526</v>
      </c>
      <c r="D31" s="7"/>
      <c r="E31" s="29" t="str">
        <f>IF(B31=VLOOKUP(A31,'表八'!$A$6:$C$57,3,0),"正确","错误")</f>
        <v>正确</v>
      </c>
      <c r="F31" s="29"/>
    </row>
    <row r="32" spans="1:6" ht="19.5" customHeight="1">
      <c r="A32" s="7" t="s">
        <v>1462</v>
      </c>
      <c r="B32" s="7"/>
      <c r="C32" s="10" t="s">
        <v>1527</v>
      </c>
      <c r="D32" s="7">
        <v>1823</v>
      </c>
      <c r="E32" s="29" t="str">
        <f>IF(B32=VLOOKUP(A32,'表八'!$A$6:$C$57,3,0),"正确","错误")</f>
        <v>正确</v>
      </c>
      <c r="F32" s="29"/>
    </row>
    <row r="33" spans="1:6" ht="19.5" customHeight="1">
      <c r="A33" s="7"/>
      <c r="B33" s="7"/>
      <c r="C33" s="10" t="s">
        <v>1528</v>
      </c>
      <c r="D33" s="7">
        <v>1500</v>
      </c>
      <c r="E33" s="29"/>
      <c r="F33" s="29"/>
    </row>
    <row r="34" spans="1:6" ht="19.5" customHeight="1">
      <c r="A34" s="7"/>
      <c r="B34" s="7"/>
      <c r="C34" s="10" t="s">
        <v>1529</v>
      </c>
      <c r="D34" s="7">
        <v>150</v>
      </c>
      <c r="E34" s="29"/>
      <c r="F34" s="29"/>
    </row>
    <row r="35" spans="1:6" ht="19.5" customHeight="1">
      <c r="A35" s="7"/>
      <c r="B35" s="7"/>
      <c r="C35" s="10" t="s">
        <v>1530</v>
      </c>
      <c r="D35" s="7"/>
      <c r="E35" s="29"/>
      <c r="F35" s="29"/>
    </row>
    <row r="36" spans="1:6" ht="19.5" customHeight="1">
      <c r="A36" s="9"/>
      <c r="B36" s="7"/>
      <c r="C36" s="10" t="s">
        <v>1531</v>
      </c>
      <c r="D36" s="7"/>
      <c r="E36" s="29"/>
      <c r="F36" s="29"/>
    </row>
    <row r="37" spans="1:6" ht="19.5" customHeight="1">
      <c r="A37" s="9"/>
      <c r="B37" s="7"/>
      <c r="C37" s="10" t="s">
        <v>1532</v>
      </c>
      <c r="D37" s="7"/>
      <c r="E37" s="29"/>
      <c r="F37" s="29"/>
    </row>
    <row r="38" spans="1:6" ht="19.5" customHeight="1">
      <c r="A38" s="9"/>
      <c r="B38" s="7"/>
      <c r="C38" s="10" t="s">
        <v>1533</v>
      </c>
      <c r="D38" s="7">
        <v>4000</v>
      </c>
      <c r="E38" s="29"/>
      <c r="F38" s="29"/>
    </row>
    <row r="39" spans="1:6" s="25" customFormat="1" ht="19.5" customHeight="1">
      <c r="A39" s="9"/>
      <c r="B39" s="7"/>
      <c r="C39" s="33" t="s">
        <v>1534</v>
      </c>
      <c r="D39" s="7"/>
      <c r="E39" s="29"/>
      <c r="F39" s="29"/>
    </row>
    <row r="40" spans="1:6" ht="19.5" customHeight="1">
      <c r="A40" s="9"/>
      <c r="B40" s="7"/>
      <c r="C40" s="33" t="s">
        <v>1535</v>
      </c>
      <c r="D40" s="7"/>
      <c r="E40" s="29"/>
      <c r="F40" s="29"/>
    </row>
    <row r="41" spans="1:6" ht="19.5" customHeight="1">
      <c r="A41" s="9"/>
      <c r="B41" s="7"/>
      <c r="C41" s="10" t="s">
        <v>1536</v>
      </c>
      <c r="D41" s="7">
        <v>3140</v>
      </c>
      <c r="E41" s="29"/>
      <c r="F41" s="29"/>
    </row>
    <row r="42" spans="1:6" ht="19.5" customHeight="1">
      <c r="A42" s="9"/>
      <c r="B42" s="7"/>
      <c r="C42" s="5" t="s">
        <v>1453</v>
      </c>
      <c r="D42" s="31">
        <f>SUM(D43:D45)</f>
        <v>0</v>
      </c>
      <c r="E42" s="29"/>
      <c r="F42" s="29" t="str">
        <f>IF(D42=VLOOKUP(C42,'表八'!$E$6:$G$57,3,0),"正确","错误")</f>
        <v>正确</v>
      </c>
    </row>
    <row r="43" spans="1:6" ht="19.5" customHeight="1">
      <c r="A43" s="9"/>
      <c r="B43" s="7"/>
      <c r="C43" s="10" t="s">
        <v>1525</v>
      </c>
      <c r="D43" s="7"/>
      <c r="E43" s="29"/>
      <c r="F43" s="29"/>
    </row>
    <row r="44" spans="1:6" ht="19.5" customHeight="1">
      <c r="A44" s="9"/>
      <c r="B44" s="7"/>
      <c r="C44" s="10" t="s">
        <v>1526</v>
      </c>
      <c r="D44" s="7"/>
      <c r="E44" s="29"/>
      <c r="F44" s="29"/>
    </row>
    <row r="45" spans="1:6" ht="19.5" customHeight="1">
      <c r="A45" s="9"/>
      <c r="B45" s="7"/>
      <c r="C45" s="10" t="s">
        <v>1537</v>
      </c>
      <c r="D45" s="7"/>
      <c r="E45" s="29"/>
      <c r="F45" s="29"/>
    </row>
    <row r="46" spans="1:6" ht="19.5" customHeight="1">
      <c r="A46" s="9"/>
      <c r="B46" s="7"/>
      <c r="C46" s="5" t="s">
        <v>1455</v>
      </c>
      <c r="D46" s="7"/>
      <c r="E46" s="29"/>
      <c r="F46" s="29" t="str">
        <f>IF(D46=VLOOKUP(C46,'表八'!$E$6:$G$57,3,0),"正确","错误")</f>
        <v>正确</v>
      </c>
    </row>
    <row r="47" spans="1:6" ht="19.5" customHeight="1">
      <c r="A47" s="9"/>
      <c r="B47" s="7"/>
      <c r="C47" s="5" t="s">
        <v>1457</v>
      </c>
      <c r="D47" s="31">
        <f>SUM(D48:D52)</f>
        <v>0</v>
      </c>
      <c r="E47" s="29"/>
      <c r="F47" s="29" t="str">
        <f>IF(D47=VLOOKUP(C47,'表八'!$E$6:$G$57,3,0),"正确","错误")</f>
        <v>正确</v>
      </c>
    </row>
    <row r="48" spans="1:6" ht="19.5" customHeight="1">
      <c r="A48" s="5"/>
      <c r="B48" s="7"/>
      <c r="C48" s="10" t="s">
        <v>1538</v>
      </c>
      <c r="D48" s="7"/>
      <c r="E48" s="29"/>
      <c r="F48" s="29"/>
    </row>
    <row r="49" spans="1:6" ht="19.5" customHeight="1">
      <c r="A49" s="5"/>
      <c r="B49" s="7"/>
      <c r="C49" s="10" t="s">
        <v>1539</v>
      </c>
      <c r="D49" s="7"/>
      <c r="E49" s="29"/>
      <c r="F49" s="29"/>
    </row>
    <row r="50" spans="1:6" ht="19.5" customHeight="1">
      <c r="A50" s="5"/>
      <c r="B50" s="7"/>
      <c r="C50" s="10" t="s">
        <v>1540</v>
      </c>
      <c r="D50" s="7"/>
      <c r="E50" s="29"/>
      <c r="F50" s="29"/>
    </row>
    <row r="51" spans="1:6" ht="19.5" customHeight="1">
      <c r="A51" s="5"/>
      <c r="B51" s="7"/>
      <c r="C51" s="10" t="s">
        <v>1541</v>
      </c>
      <c r="D51" s="7"/>
      <c r="E51" s="29"/>
      <c r="F51" s="29"/>
    </row>
    <row r="52" spans="1:6" ht="19.5" customHeight="1">
      <c r="A52" s="5"/>
      <c r="B52" s="7"/>
      <c r="C52" s="10" t="s">
        <v>1542</v>
      </c>
      <c r="D52" s="7"/>
      <c r="E52" s="29"/>
      <c r="F52" s="29"/>
    </row>
    <row r="53" spans="1:6" ht="19.5" customHeight="1">
      <c r="A53" s="5"/>
      <c r="B53" s="7"/>
      <c r="C53" s="5" t="s">
        <v>1459</v>
      </c>
      <c r="D53" s="7"/>
      <c r="E53" s="29"/>
      <c r="F53" s="29" t="str">
        <f>IF(D53=VLOOKUP(C53,'表八'!$E$6:$G$57,3,0),"正确","错误")</f>
        <v>正确</v>
      </c>
    </row>
    <row r="54" spans="1:6" ht="19.5" customHeight="1">
      <c r="A54" s="5"/>
      <c r="B54" s="7"/>
      <c r="C54" s="5" t="s">
        <v>1461</v>
      </c>
      <c r="D54" s="31">
        <f>D55+D61+D66+D71</f>
        <v>0</v>
      </c>
      <c r="E54" s="29"/>
      <c r="F54" s="29" t="str">
        <f>IF(D54=VLOOKUP(C54,'表八'!$E$6:$G$57,3,0),"正确","错误")</f>
        <v>正确</v>
      </c>
    </row>
    <row r="55" spans="1:6" ht="19.5" customHeight="1">
      <c r="A55" s="5"/>
      <c r="B55" s="7"/>
      <c r="C55" s="10" t="s">
        <v>1463</v>
      </c>
      <c r="D55" s="31">
        <f>SUM(D56:D60)</f>
        <v>0</v>
      </c>
      <c r="E55" s="29"/>
      <c r="F55" s="29" t="str">
        <f>IF(D55=VLOOKUP(C55,'表八'!$E$6:$G$57,3,0),"正确","错误")</f>
        <v>正确</v>
      </c>
    </row>
    <row r="56" spans="1:6" ht="19.5" customHeight="1">
      <c r="A56" s="5"/>
      <c r="B56" s="7"/>
      <c r="C56" s="32" t="s">
        <v>1543</v>
      </c>
      <c r="D56" s="7"/>
      <c r="E56" s="29"/>
      <c r="F56" s="29"/>
    </row>
    <row r="57" spans="1:6" ht="19.5" customHeight="1">
      <c r="A57" s="5"/>
      <c r="B57" s="7"/>
      <c r="C57" s="32" t="s">
        <v>1544</v>
      </c>
      <c r="D57" s="7"/>
      <c r="E57" s="29"/>
      <c r="F57" s="29"/>
    </row>
    <row r="58" spans="1:6" ht="19.5" customHeight="1">
      <c r="A58" s="5"/>
      <c r="B58" s="7"/>
      <c r="C58" s="32" t="s">
        <v>1545</v>
      </c>
      <c r="D58" s="7"/>
      <c r="E58" s="29"/>
      <c r="F58" s="29"/>
    </row>
    <row r="59" spans="1:6" ht="19.5" customHeight="1">
      <c r="A59" s="5"/>
      <c r="B59" s="34"/>
      <c r="C59" s="32" t="s">
        <v>1546</v>
      </c>
      <c r="D59" s="7"/>
      <c r="E59" s="29"/>
      <c r="F59" s="29"/>
    </row>
    <row r="60" spans="1:6" ht="19.5" customHeight="1">
      <c r="A60" s="5"/>
      <c r="B60" s="7"/>
      <c r="C60" s="32" t="s">
        <v>1547</v>
      </c>
      <c r="D60" s="7"/>
      <c r="E60" s="29"/>
      <c r="F60" s="29"/>
    </row>
    <row r="61" spans="1:6" ht="19.5" customHeight="1">
      <c r="A61" s="5"/>
      <c r="B61" s="7"/>
      <c r="C61" s="10" t="s">
        <v>1464</v>
      </c>
      <c r="D61" s="31">
        <f>SUM(D62:D65)</f>
        <v>0</v>
      </c>
      <c r="E61" s="29"/>
      <c r="F61" s="29" t="str">
        <f>IF(D61=VLOOKUP(C61,'表八'!$E$6:$G$57,3,0),"正确","错误")</f>
        <v>正确</v>
      </c>
    </row>
    <row r="62" spans="1:6" ht="19.5" customHeight="1">
      <c r="A62" s="5"/>
      <c r="B62" s="7"/>
      <c r="C62" s="10" t="s">
        <v>1511</v>
      </c>
      <c r="D62" s="7"/>
      <c r="E62" s="29"/>
      <c r="F62" s="29"/>
    </row>
    <row r="63" spans="1:6" ht="19.5" customHeight="1">
      <c r="A63" s="5"/>
      <c r="B63" s="7"/>
      <c r="C63" s="10" t="s">
        <v>1548</v>
      </c>
      <c r="D63" s="7"/>
      <c r="E63" s="29"/>
      <c r="F63" s="29"/>
    </row>
    <row r="64" spans="1:6" ht="19.5" customHeight="1">
      <c r="A64" s="5"/>
      <c r="B64" s="7"/>
      <c r="C64" s="10" t="s">
        <v>1549</v>
      </c>
      <c r="D64" s="7"/>
      <c r="E64" s="29"/>
      <c r="F64" s="29"/>
    </row>
    <row r="65" spans="1:6" ht="19.5" customHeight="1">
      <c r="A65" s="5"/>
      <c r="B65" s="7"/>
      <c r="C65" s="10" t="s">
        <v>1550</v>
      </c>
      <c r="D65" s="7"/>
      <c r="E65" s="29"/>
      <c r="F65" s="29"/>
    </row>
    <row r="66" spans="1:6" ht="19.5" customHeight="1">
      <c r="A66" s="5"/>
      <c r="B66" s="7"/>
      <c r="C66" s="10" t="s">
        <v>1465</v>
      </c>
      <c r="D66" s="31">
        <f>SUM(D67:D70)</f>
        <v>0</v>
      </c>
      <c r="E66" s="29"/>
      <c r="F66" s="29" t="str">
        <f>IF(D66=VLOOKUP(C66,'表八'!$E$6:$G$57,3,0),"正确","错误")</f>
        <v>正确</v>
      </c>
    </row>
    <row r="67" spans="1:6" ht="19.5" customHeight="1">
      <c r="A67" s="5"/>
      <c r="B67" s="7"/>
      <c r="C67" s="10" t="s">
        <v>1511</v>
      </c>
      <c r="D67" s="7"/>
      <c r="E67" s="29"/>
      <c r="F67" s="29"/>
    </row>
    <row r="68" spans="1:6" ht="19.5" customHeight="1">
      <c r="A68" s="5"/>
      <c r="B68" s="7"/>
      <c r="C68" s="10" t="s">
        <v>1548</v>
      </c>
      <c r="D68" s="7"/>
      <c r="E68" s="29"/>
      <c r="F68" s="29"/>
    </row>
    <row r="69" spans="1:6" ht="19.5" customHeight="1">
      <c r="A69" s="5"/>
      <c r="B69" s="7"/>
      <c r="C69" s="10" t="s">
        <v>1551</v>
      </c>
      <c r="D69" s="7"/>
      <c r="E69" s="29"/>
      <c r="F69" s="29"/>
    </row>
    <row r="70" spans="1:6" ht="19.5" customHeight="1">
      <c r="A70" s="5"/>
      <c r="B70" s="7"/>
      <c r="C70" s="10" t="s">
        <v>1552</v>
      </c>
      <c r="D70" s="7"/>
      <c r="E70" s="29"/>
      <c r="F70" s="29"/>
    </row>
    <row r="71" spans="1:6" ht="19.5" customHeight="1">
      <c r="A71" s="5"/>
      <c r="B71" s="7"/>
      <c r="C71" s="10" t="s">
        <v>1466</v>
      </c>
      <c r="D71" s="31">
        <f>SUM(D72:D75)</f>
        <v>0</v>
      </c>
      <c r="E71" s="29"/>
      <c r="F71" s="29" t="str">
        <f>IF(D71=VLOOKUP(C71,'表八'!$E$6:$G$57,3,0),"正确","错误")</f>
        <v>正确</v>
      </c>
    </row>
    <row r="72" spans="1:6" ht="19.5" customHeight="1">
      <c r="A72" s="5"/>
      <c r="B72" s="7"/>
      <c r="C72" s="10" t="s">
        <v>1553</v>
      </c>
      <c r="D72" s="7"/>
      <c r="E72" s="29"/>
      <c r="F72" s="29"/>
    </row>
    <row r="73" spans="1:6" ht="19.5" customHeight="1">
      <c r="A73" s="5"/>
      <c r="B73" s="7"/>
      <c r="C73" s="10" t="s">
        <v>1554</v>
      </c>
      <c r="D73" s="7"/>
      <c r="E73" s="29"/>
      <c r="F73" s="29"/>
    </row>
    <row r="74" spans="1:6" ht="19.5" customHeight="1">
      <c r="A74" s="5"/>
      <c r="B74" s="7"/>
      <c r="C74" s="10" t="s">
        <v>1555</v>
      </c>
      <c r="D74" s="7"/>
      <c r="E74" s="29"/>
      <c r="F74" s="29"/>
    </row>
    <row r="75" spans="1:6" ht="19.5" customHeight="1">
      <c r="A75" s="5"/>
      <c r="B75" s="7"/>
      <c r="C75" s="10" t="s">
        <v>1556</v>
      </c>
      <c r="D75" s="7"/>
      <c r="E75" s="29"/>
      <c r="F75" s="29"/>
    </row>
    <row r="76" spans="1:6" ht="19.5" customHeight="1">
      <c r="A76" s="5"/>
      <c r="B76" s="7"/>
      <c r="C76" s="9" t="s">
        <v>1467</v>
      </c>
      <c r="D76" s="31">
        <f>D77+D82+D87+D92+D101+D108</f>
        <v>0</v>
      </c>
      <c r="E76" s="29"/>
      <c r="F76" s="29" t="str">
        <f>IF(D76=VLOOKUP(C76,'表八'!$E$6:$G$57,3,0),"正确","错误")</f>
        <v>正确</v>
      </c>
    </row>
    <row r="77" spans="1:6" ht="19.5" customHeight="1">
      <c r="A77" s="5"/>
      <c r="B77" s="7"/>
      <c r="C77" s="10" t="s">
        <v>1468</v>
      </c>
      <c r="D77" s="31">
        <f>SUM(D78:D81)</f>
        <v>0</v>
      </c>
      <c r="E77" s="29"/>
      <c r="F77" s="29" t="str">
        <f>IF(D77=VLOOKUP(C77,'表八'!$E$6:$G$57,3,0),"正确","错误")</f>
        <v>正确</v>
      </c>
    </row>
    <row r="78" spans="1:6" ht="19.5" customHeight="1">
      <c r="A78" s="5"/>
      <c r="B78" s="7"/>
      <c r="C78" s="10" t="s">
        <v>1557</v>
      </c>
      <c r="D78" s="7"/>
      <c r="E78" s="29"/>
      <c r="F78" s="29"/>
    </row>
    <row r="79" spans="1:6" ht="19.5" customHeight="1">
      <c r="A79" s="5"/>
      <c r="B79" s="7"/>
      <c r="C79" s="10" t="s">
        <v>1558</v>
      </c>
      <c r="D79" s="7"/>
      <c r="E79" s="29"/>
      <c r="F79" s="29"/>
    </row>
    <row r="80" spans="1:6" ht="19.5" customHeight="1">
      <c r="A80" s="5"/>
      <c r="B80" s="7"/>
      <c r="C80" s="10" t="s">
        <v>1559</v>
      </c>
      <c r="D80" s="7"/>
      <c r="E80" s="29"/>
      <c r="F80" s="29"/>
    </row>
    <row r="81" spans="1:6" ht="19.5" customHeight="1">
      <c r="A81" s="5"/>
      <c r="B81" s="7"/>
      <c r="C81" s="10" t="s">
        <v>1560</v>
      </c>
      <c r="D81" s="7"/>
      <c r="E81" s="29"/>
      <c r="F81" s="29"/>
    </row>
    <row r="82" spans="1:6" ht="19.5" customHeight="1">
      <c r="A82" s="5"/>
      <c r="B82" s="7"/>
      <c r="C82" s="10" t="s">
        <v>1469</v>
      </c>
      <c r="D82" s="31">
        <f>SUM(D83:D86)</f>
        <v>0</v>
      </c>
      <c r="E82" s="29"/>
      <c r="F82" s="29" t="str">
        <f>IF(D82=VLOOKUP(C82,'表八'!$E$6:$G$57,3,0),"正确","错误")</f>
        <v>正确</v>
      </c>
    </row>
    <row r="83" spans="1:6" ht="19.5" customHeight="1">
      <c r="A83" s="5"/>
      <c r="B83" s="7"/>
      <c r="C83" s="10" t="s">
        <v>1559</v>
      </c>
      <c r="D83" s="7"/>
      <c r="E83" s="29"/>
      <c r="F83" s="29"/>
    </row>
    <row r="84" spans="1:6" ht="19.5" customHeight="1">
      <c r="A84" s="5"/>
      <c r="B84" s="7"/>
      <c r="C84" s="10" t="s">
        <v>1561</v>
      </c>
      <c r="D84" s="7"/>
      <c r="E84" s="29"/>
      <c r="F84" s="29"/>
    </row>
    <row r="85" spans="1:6" ht="19.5" customHeight="1">
      <c r="A85" s="5"/>
      <c r="B85" s="7"/>
      <c r="C85" s="10" t="s">
        <v>1562</v>
      </c>
      <c r="D85" s="7"/>
      <c r="E85" s="29"/>
      <c r="F85" s="29"/>
    </row>
    <row r="86" spans="1:6" ht="19.5" customHeight="1">
      <c r="A86" s="5"/>
      <c r="B86" s="7"/>
      <c r="C86" s="10" t="s">
        <v>1563</v>
      </c>
      <c r="D86" s="7"/>
      <c r="E86" s="29"/>
      <c r="F86" s="29"/>
    </row>
    <row r="87" spans="1:6" ht="19.5" customHeight="1">
      <c r="A87" s="5"/>
      <c r="B87" s="7"/>
      <c r="C87" s="10" t="s">
        <v>1470</v>
      </c>
      <c r="D87" s="31">
        <f>SUM(D88:D91)</f>
        <v>0</v>
      </c>
      <c r="E87" s="29"/>
      <c r="F87" s="29" t="str">
        <f>IF(D87=VLOOKUP(C87,'表八'!$E$6:$G$57,3,0),"正确","错误")</f>
        <v>正确</v>
      </c>
    </row>
    <row r="88" spans="1:6" ht="19.5" customHeight="1">
      <c r="A88" s="5"/>
      <c r="B88" s="7"/>
      <c r="C88" s="10" t="s">
        <v>1564</v>
      </c>
      <c r="D88" s="7"/>
      <c r="E88" s="29"/>
      <c r="F88" s="29"/>
    </row>
    <row r="89" spans="1:6" ht="19.5" customHeight="1">
      <c r="A89" s="5"/>
      <c r="B89" s="7"/>
      <c r="C89" s="10" t="s">
        <v>1565</v>
      </c>
      <c r="D89" s="7"/>
      <c r="E89" s="29"/>
      <c r="F89" s="29"/>
    </row>
    <row r="90" spans="1:6" ht="19.5" customHeight="1">
      <c r="A90" s="5"/>
      <c r="B90" s="7"/>
      <c r="C90" s="10" t="s">
        <v>1566</v>
      </c>
      <c r="D90" s="7"/>
      <c r="E90" s="29"/>
      <c r="F90" s="29"/>
    </row>
    <row r="91" spans="1:6" ht="19.5" customHeight="1">
      <c r="A91" s="5"/>
      <c r="B91" s="7"/>
      <c r="C91" s="10" t="s">
        <v>1567</v>
      </c>
      <c r="D91" s="7"/>
      <c r="E91" s="29"/>
      <c r="F91" s="29"/>
    </row>
    <row r="92" spans="1:6" ht="19.5" customHeight="1">
      <c r="A92" s="5"/>
      <c r="B92" s="7"/>
      <c r="C92" s="10" t="s">
        <v>1471</v>
      </c>
      <c r="D92" s="31">
        <f>SUM(D93:D100)</f>
        <v>0</v>
      </c>
      <c r="E92" s="29"/>
      <c r="F92" s="29" t="str">
        <f>IF(D92=VLOOKUP(C92,'表八'!$E$6:$G$57,3,0),"正确","错误")</f>
        <v>正确</v>
      </c>
    </row>
    <row r="93" spans="1:6" ht="19.5" customHeight="1">
      <c r="A93" s="5"/>
      <c r="B93" s="7"/>
      <c r="C93" s="10" t="s">
        <v>1568</v>
      </c>
      <c r="D93" s="7"/>
      <c r="E93" s="29"/>
      <c r="F93" s="29"/>
    </row>
    <row r="94" spans="1:6" ht="19.5" customHeight="1">
      <c r="A94" s="5"/>
      <c r="B94" s="7"/>
      <c r="C94" s="10" t="s">
        <v>1569</v>
      </c>
      <c r="D94" s="7"/>
      <c r="E94" s="29"/>
      <c r="F94" s="29"/>
    </row>
    <row r="95" spans="1:6" ht="19.5" customHeight="1">
      <c r="A95" s="5"/>
      <c r="B95" s="7"/>
      <c r="C95" s="10" t="s">
        <v>1570</v>
      </c>
      <c r="D95" s="7"/>
      <c r="E95" s="29"/>
      <c r="F95" s="29"/>
    </row>
    <row r="96" spans="1:6" ht="19.5" customHeight="1">
      <c r="A96" s="5"/>
      <c r="B96" s="7"/>
      <c r="C96" s="10" t="s">
        <v>1571</v>
      </c>
      <c r="D96" s="7"/>
      <c r="E96" s="29"/>
      <c r="F96" s="29"/>
    </row>
    <row r="97" spans="1:6" ht="19.5" customHeight="1">
      <c r="A97" s="5"/>
      <c r="B97" s="7"/>
      <c r="C97" s="10" t="s">
        <v>1572</v>
      </c>
      <c r="D97" s="7"/>
      <c r="E97" s="29"/>
      <c r="F97" s="29"/>
    </row>
    <row r="98" spans="1:6" ht="19.5" customHeight="1">
      <c r="A98" s="5"/>
      <c r="B98" s="7"/>
      <c r="C98" s="10" t="s">
        <v>1573</v>
      </c>
      <c r="D98" s="7"/>
      <c r="E98" s="29"/>
      <c r="F98" s="29"/>
    </row>
    <row r="99" spans="1:6" ht="19.5" customHeight="1">
      <c r="A99" s="5"/>
      <c r="B99" s="7"/>
      <c r="C99" s="10" t="s">
        <v>1574</v>
      </c>
      <c r="D99" s="7"/>
      <c r="E99" s="29"/>
      <c r="F99" s="29"/>
    </row>
    <row r="100" spans="1:6" ht="19.5" customHeight="1">
      <c r="A100" s="5"/>
      <c r="B100" s="7"/>
      <c r="C100" s="10" t="s">
        <v>1575</v>
      </c>
      <c r="D100" s="7"/>
      <c r="E100" s="29"/>
      <c r="F100" s="29"/>
    </row>
    <row r="101" spans="1:6" ht="19.5" customHeight="1">
      <c r="A101" s="5"/>
      <c r="B101" s="7"/>
      <c r="C101" s="10" t="s">
        <v>1472</v>
      </c>
      <c r="D101" s="31">
        <f>SUM(D102:D107)</f>
        <v>0</v>
      </c>
      <c r="E101" s="29"/>
      <c r="F101" s="29" t="str">
        <f>IF(D101=VLOOKUP(C101,'表八'!$E$6:$G$57,3,0),"正确","错误")</f>
        <v>正确</v>
      </c>
    </row>
    <row r="102" spans="1:6" ht="19.5" customHeight="1">
      <c r="A102" s="5"/>
      <c r="B102" s="7"/>
      <c r="C102" s="10" t="s">
        <v>1576</v>
      </c>
      <c r="D102" s="7"/>
      <c r="E102" s="29"/>
      <c r="F102" s="29"/>
    </row>
    <row r="103" spans="1:6" ht="19.5" customHeight="1">
      <c r="A103" s="5"/>
      <c r="B103" s="7"/>
      <c r="C103" s="10" t="s">
        <v>1577</v>
      </c>
      <c r="D103" s="7"/>
      <c r="E103" s="29"/>
      <c r="F103" s="29"/>
    </row>
    <row r="104" spans="1:6" ht="19.5" customHeight="1">
      <c r="A104" s="5"/>
      <c r="B104" s="7"/>
      <c r="C104" s="10" t="s">
        <v>1578</v>
      </c>
      <c r="D104" s="7"/>
      <c r="E104" s="29"/>
      <c r="F104" s="29"/>
    </row>
    <row r="105" spans="1:6" ht="19.5" customHeight="1">
      <c r="A105" s="5"/>
      <c r="B105" s="7"/>
      <c r="C105" s="10" t="s">
        <v>1579</v>
      </c>
      <c r="D105" s="7"/>
      <c r="E105" s="29"/>
      <c r="F105" s="29"/>
    </row>
    <row r="106" spans="1:6" ht="19.5" customHeight="1">
      <c r="A106" s="5"/>
      <c r="B106" s="7"/>
      <c r="C106" s="10" t="s">
        <v>1580</v>
      </c>
      <c r="D106" s="7"/>
      <c r="E106" s="29"/>
      <c r="F106" s="29"/>
    </row>
    <row r="107" spans="1:6" ht="19.5" customHeight="1">
      <c r="A107" s="5"/>
      <c r="B107" s="7"/>
      <c r="C107" s="10" t="s">
        <v>1581</v>
      </c>
      <c r="D107" s="7"/>
      <c r="E107" s="29"/>
      <c r="F107" s="29"/>
    </row>
    <row r="108" spans="1:6" ht="19.5" customHeight="1">
      <c r="A108" s="5"/>
      <c r="B108" s="7"/>
      <c r="C108" s="10" t="s">
        <v>1473</v>
      </c>
      <c r="D108" s="31">
        <f>SUM(D109:D116)</f>
        <v>0</v>
      </c>
      <c r="E108" s="29"/>
      <c r="F108" s="29" t="str">
        <f>IF(D108=VLOOKUP(C108,'表八'!$E$6:$G$57,3,0),"正确","错误")</f>
        <v>正确</v>
      </c>
    </row>
    <row r="109" spans="1:6" ht="19.5" customHeight="1">
      <c r="A109" s="5"/>
      <c r="B109" s="7"/>
      <c r="C109" s="10" t="s">
        <v>1582</v>
      </c>
      <c r="D109" s="7"/>
      <c r="E109" s="29"/>
      <c r="F109" s="29"/>
    </row>
    <row r="110" spans="1:6" ht="19.5" customHeight="1">
      <c r="A110" s="5"/>
      <c r="B110" s="7"/>
      <c r="C110" s="10" t="s">
        <v>1583</v>
      </c>
      <c r="D110" s="7"/>
      <c r="E110" s="29"/>
      <c r="F110" s="29"/>
    </row>
    <row r="111" spans="1:6" ht="19.5" customHeight="1">
      <c r="A111" s="5"/>
      <c r="B111" s="7"/>
      <c r="C111" s="10" t="s">
        <v>1584</v>
      </c>
      <c r="D111" s="7"/>
      <c r="E111" s="29"/>
      <c r="F111" s="29"/>
    </row>
    <row r="112" spans="1:6" ht="19.5" customHeight="1">
      <c r="A112" s="5"/>
      <c r="B112" s="7"/>
      <c r="C112" s="10" t="s">
        <v>1585</v>
      </c>
      <c r="D112" s="7"/>
      <c r="E112" s="29"/>
      <c r="F112" s="29"/>
    </row>
    <row r="113" spans="1:6" ht="19.5" customHeight="1">
      <c r="A113" s="5"/>
      <c r="B113" s="7"/>
      <c r="C113" s="10" t="s">
        <v>1586</v>
      </c>
      <c r="D113" s="7"/>
      <c r="E113" s="29"/>
      <c r="F113" s="29"/>
    </row>
    <row r="114" spans="1:6" ht="19.5" customHeight="1">
      <c r="A114" s="5"/>
      <c r="B114" s="7"/>
      <c r="C114" s="10" t="s">
        <v>1587</v>
      </c>
      <c r="D114" s="7"/>
      <c r="E114" s="29"/>
      <c r="F114" s="29"/>
    </row>
    <row r="115" spans="1:6" ht="19.5" customHeight="1">
      <c r="A115" s="5"/>
      <c r="B115" s="7"/>
      <c r="C115" s="10" t="s">
        <v>1588</v>
      </c>
      <c r="D115" s="7"/>
      <c r="E115" s="29"/>
      <c r="F115" s="29"/>
    </row>
    <row r="116" spans="1:6" ht="19.5" customHeight="1">
      <c r="A116" s="5"/>
      <c r="B116" s="7"/>
      <c r="C116" s="10" t="s">
        <v>1589</v>
      </c>
      <c r="D116" s="7"/>
      <c r="E116" s="29"/>
      <c r="F116" s="29"/>
    </row>
    <row r="117" spans="1:6" ht="19.5" customHeight="1">
      <c r="A117" s="5"/>
      <c r="B117" s="7"/>
      <c r="C117" s="9" t="s">
        <v>1474</v>
      </c>
      <c r="D117" s="31">
        <f>D118+D125</f>
        <v>0</v>
      </c>
      <c r="E117" s="29"/>
      <c r="F117" s="29" t="str">
        <f>IF(D117=VLOOKUP(C117,'表八'!$E$6:$G$57,3,0),"正确","错误")</f>
        <v>正确</v>
      </c>
    </row>
    <row r="118" spans="1:6" ht="19.5" customHeight="1">
      <c r="A118" s="5"/>
      <c r="B118" s="7"/>
      <c r="C118" s="10" t="s">
        <v>1475</v>
      </c>
      <c r="D118" s="31">
        <f>SUM(D119:D124)</f>
        <v>0</v>
      </c>
      <c r="E118" s="29"/>
      <c r="F118" s="29" t="str">
        <f>IF(D118=VLOOKUP(C118,'表八'!$E$6:$G$57,3,0),"正确","错误")</f>
        <v>正确</v>
      </c>
    </row>
    <row r="119" spans="1:6" ht="19.5" customHeight="1">
      <c r="A119" s="5"/>
      <c r="B119" s="7"/>
      <c r="C119" s="10" t="s">
        <v>1590</v>
      </c>
      <c r="D119" s="7"/>
      <c r="E119" s="29"/>
      <c r="F119" s="29"/>
    </row>
    <row r="120" spans="1:6" ht="19.5" customHeight="1">
      <c r="A120" s="5"/>
      <c r="B120" s="7"/>
      <c r="C120" s="10" t="s">
        <v>1591</v>
      </c>
      <c r="D120" s="7"/>
      <c r="E120" s="29"/>
      <c r="F120" s="29"/>
    </row>
    <row r="121" spans="1:6" ht="19.5" customHeight="1">
      <c r="A121" s="5"/>
      <c r="B121" s="7"/>
      <c r="C121" s="10" t="s">
        <v>1592</v>
      </c>
      <c r="D121" s="7"/>
      <c r="E121" s="29"/>
      <c r="F121" s="29"/>
    </row>
    <row r="122" spans="1:6" ht="19.5" customHeight="1">
      <c r="A122" s="5"/>
      <c r="B122" s="7"/>
      <c r="C122" s="10" t="s">
        <v>1593</v>
      </c>
      <c r="D122" s="7"/>
      <c r="E122" s="29"/>
      <c r="F122" s="29"/>
    </row>
    <row r="123" spans="1:6" ht="19.5" customHeight="1">
      <c r="A123" s="5"/>
      <c r="B123" s="7"/>
      <c r="C123" s="10" t="s">
        <v>1594</v>
      </c>
      <c r="D123" s="7"/>
      <c r="E123" s="29"/>
      <c r="F123" s="29"/>
    </row>
    <row r="124" spans="1:6" ht="19.5" customHeight="1">
      <c r="A124" s="5"/>
      <c r="B124" s="7"/>
      <c r="C124" s="10" t="s">
        <v>1595</v>
      </c>
      <c r="D124" s="7"/>
      <c r="E124" s="29"/>
      <c r="F124" s="29"/>
    </row>
    <row r="125" spans="1:6" ht="19.5" customHeight="1">
      <c r="A125" s="5"/>
      <c r="B125" s="7"/>
      <c r="C125" s="10" t="s">
        <v>1477</v>
      </c>
      <c r="D125" s="31">
        <f>D126+D127</f>
        <v>0</v>
      </c>
      <c r="E125" s="29"/>
      <c r="F125" s="29" t="str">
        <f>IF(D125=VLOOKUP(C125,'表八'!$E$6:$G$57,3,0),"正确","错误")</f>
        <v>正确</v>
      </c>
    </row>
    <row r="126" spans="1:6" ht="19.5" customHeight="1">
      <c r="A126" s="5"/>
      <c r="B126" s="7"/>
      <c r="C126" s="10" t="s">
        <v>1596</v>
      </c>
      <c r="D126" s="7"/>
      <c r="E126" s="29"/>
      <c r="F126" s="29"/>
    </row>
    <row r="127" spans="1:6" ht="19.5" customHeight="1">
      <c r="A127" s="5"/>
      <c r="B127" s="7"/>
      <c r="C127" s="10" t="s">
        <v>1597</v>
      </c>
      <c r="D127" s="7"/>
      <c r="E127" s="29"/>
      <c r="F127" s="29"/>
    </row>
    <row r="128" spans="1:6" ht="19.5" customHeight="1">
      <c r="A128" s="5"/>
      <c r="B128" s="7"/>
      <c r="C128" s="9" t="s">
        <v>1478</v>
      </c>
      <c r="D128" s="31">
        <f>D129</f>
        <v>0</v>
      </c>
      <c r="E128" s="29"/>
      <c r="F128" s="29" t="str">
        <f>IF(D128=VLOOKUP(C128,'表八'!$E$6:$G$57,3,0),"正确","错误")</f>
        <v>正确</v>
      </c>
    </row>
    <row r="129" spans="1:6" ht="19.5" customHeight="1">
      <c r="A129" s="5"/>
      <c r="B129" s="7"/>
      <c r="C129" s="10" t="s">
        <v>1479</v>
      </c>
      <c r="D129" s="31">
        <f>SUM(D130:D134)</f>
        <v>0</v>
      </c>
      <c r="E129" s="29"/>
      <c r="F129" s="29" t="str">
        <f>IF(D129=VLOOKUP(C129,'表八'!$E$6:$G$57,3,0),"正确","错误")</f>
        <v>正确</v>
      </c>
    </row>
    <row r="130" spans="1:6" ht="19.5" customHeight="1">
      <c r="A130" s="5"/>
      <c r="B130" s="7"/>
      <c r="C130" s="10" t="s">
        <v>1598</v>
      </c>
      <c r="D130" s="7"/>
      <c r="E130" s="29"/>
      <c r="F130" s="29"/>
    </row>
    <row r="131" spans="1:6" ht="19.5" customHeight="1">
      <c r="A131" s="5"/>
      <c r="B131" s="7"/>
      <c r="C131" s="10" t="s">
        <v>1599</v>
      </c>
      <c r="D131" s="7"/>
      <c r="E131" s="29"/>
      <c r="F131" s="29"/>
    </row>
    <row r="132" spans="1:6" ht="19.5" customHeight="1">
      <c r="A132" s="5"/>
      <c r="B132" s="7"/>
      <c r="C132" s="10" t="s">
        <v>1600</v>
      </c>
      <c r="D132" s="7"/>
      <c r="E132" s="29"/>
      <c r="F132" s="29"/>
    </row>
    <row r="133" spans="1:6" ht="19.5" customHeight="1">
      <c r="A133" s="5"/>
      <c r="B133" s="7"/>
      <c r="C133" s="10" t="s">
        <v>1601</v>
      </c>
      <c r="D133" s="7"/>
      <c r="E133" s="29"/>
      <c r="F133" s="29"/>
    </row>
    <row r="134" spans="1:6" ht="19.5" customHeight="1">
      <c r="A134" s="5"/>
      <c r="B134" s="7"/>
      <c r="C134" s="10" t="s">
        <v>1602</v>
      </c>
      <c r="D134" s="7"/>
      <c r="E134" s="29"/>
      <c r="F134" s="29"/>
    </row>
    <row r="135" spans="1:6" ht="19.5" customHeight="1">
      <c r="A135" s="5"/>
      <c r="B135" s="7"/>
      <c r="C135" s="9" t="s">
        <v>1480</v>
      </c>
      <c r="D135" s="31">
        <f>D136+D137+D146</f>
        <v>150</v>
      </c>
      <c r="E135" s="29"/>
      <c r="F135" s="29" t="str">
        <f>IF(D135=VLOOKUP(C135,'表八'!$E$6:$G$57,3,0),"正确","错误")</f>
        <v>正确</v>
      </c>
    </row>
    <row r="136" spans="1:6" ht="19.5" customHeight="1">
      <c r="A136" s="5"/>
      <c r="B136" s="7"/>
      <c r="C136" s="10" t="s">
        <v>1481</v>
      </c>
      <c r="D136" s="7"/>
      <c r="E136" s="29"/>
      <c r="F136" s="29" t="str">
        <f>IF(D136=VLOOKUP(C136,'表八'!$E$6:$G$57,3,0),"正确","错误")</f>
        <v>正确</v>
      </c>
    </row>
    <row r="137" spans="1:6" ht="19.5" customHeight="1">
      <c r="A137" s="5"/>
      <c r="B137" s="7"/>
      <c r="C137" s="10" t="s">
        <v>1482</v>
      </c>
      <c r="D137" s="31">
        <f>SUM(D138:D145)</f>
        <v>0</v>
      </c>
      <c r="E137" s="29"/>
      <c r="F137" s="29" t="str">
        <f>IF(D137=VLOOKUP(C137,'表八'!$E$6:$G$57,3,0),"正确","错误")</f>
        <v>正确</v>
      </c>
    </row>
    <row r="138" spans="1:6" ht="19.5" customHeight="1">
      <c r="A138" s="5"/>
      <c r="B138" s="7"/>
      <c r="C138" s="33" t="s">
        <v>1603</v>
      </c>
      <c r="D138" s="7"/>
      <c r="E138" s="29"/>
      <c r="F138" s="29"/>
    </row>
    <row r="139" spans="1:6" ht="19.5" customHeight="1">
      <c r="A139" s="5"/>
      <c r="B139" s="7"/>
      <c r="C139" s="10" t="s">
        <v>1604</v>
      </c>
      <c r="D139" s="7"/>
      <c r="E139" s="29"/>
      <c r="F139" s="29"/>
    </row>
    <row r="140" spans="1:6" ht="19.5" customHeight="1">
      <c r="A140" s="5"/>
      <c r="B140" s="7"/>
      <c r="C140" s="10" t="s">
        <v>1605</v>
      </c>
      <c r="D140" s="7"/>
      <c r="E140" s="29"/>
      <c r="F140" s="29"/>
    </row>
    <row r="141" spans="1:6" ht="19.5" customHeight="1">
      <c r="A141" s="5"/>
      <c r="B141" s="7"/>
      <c r="C141" s="10" t="s">
        <v>1606</v>
      </c>
      <c r="D141" s="7"/>
      <c r="E141" s="29"/>
      <c r="F141" s="29"/>
    </row>
    <row r="142" spans="1:6" ht="19.5" customHeight="1">
      <c r="A142" s="5"/>
      <c r="B142" s="7"/>
      <c r="C142" s="10" t="s">
        <v>1607</v>
      </c>
      <c r="D142" s="7"/>
      <c r="E142" s="29"/>
      <c r="F142" s="29"/>
    </row>
    <row r="143" spans="1:6" ht="19.5" customHeight="1">
      <c r="A143" s="5"/>
      <c r="B143" s="7"/>
      <c r="C143" s="10" t="s">
        <v>1608</v>
      </c>
      <c r="D143" s="7"/>
      <c r="E143" s="29"/>
      <c r="F143" s="29"/>
    </row>
    <row r="144" spans="1:6" ht="19.5" customHeight="1">
      <c r="A144" s="5"/>
      <c r="B144" s="7"/>
      <c r="C144" s="10" t="s">
        <v>1609</v>
      </c>
      <c r="D144" s="7"/>
      <c r="E144" s="29"/>
      <c r="F144" s="29"/>
    </row>
    <row r="145" spans="1:6" ht="19.5" customHeight="1">
      <c r="A145" s="5"/>
      <c r="B145" s="7"/>
      <c r="C145" s="10" t="s">
        <v>1610</v>
      </c>
      <c r="D145" s="7"/>
      <c r="E145" s="29"/>
      <c r="F145" s="29"/>
    </row>
    <row r="146" spans="1:6" ht="19.5" customHeight="1">
      <c r="A146" s="5"/>
      <c r="B146" s="7"/>
      <c r="C146" s="10" t="s">
        <v>1483</v>
      </c>
      <c r="D146" s="31">
        <f>SUM(D147:D156)</f>
        <v>150</v>
      </c>
      <c r="E146" s="29"/>
      <c r="F146" s="29" t="str">
        <f>IF(D146=VLOOKUP(C146,'表八'!$E$6:$G$57,3,0),"正确","错误")</f>
        <v>正确</v>
      </c>
    </row>
    <row r="147" spans="1:6" ht="19.5" customHeight="1">
      <c r="A147" s="5"/>
      <c r="B147" s="7"/>
      <c r="C147" s="33" t="s">
        <v>1611</v>
      </c>
      <c r="D147" s="7"/>
      <c r="E147" s="29"/>
      <c r="F147" s="29"/>
    </row>
    <row r="148" spans="1:6" ht="19.5" customHeight="1">
      <c r="A148" s="5"/>
      <c r="B148" s="7"/>
      <c r="C148" s="10" t="s">
        <v>1612</v>
      </c>
      <c r="D148" s="7"/>
      <c r="E148" s="29"/>
      <c r="F148" s="29"/>
    </row>
    <row r="149" spans="1:6" ht="19.5" customHeight="1">
      <c r="A149" s="5"/>
      <c r="B149" s="7"/>
      <c r="C149" s="10" t="s">
        <v>1613</v>
      </c>
      <c r="D149" s="7"/>
      <c r="E149" s="29"/>
      <c r="F149" s="29"/>
    </row>
    <row r="150" spans="1:6" ht="19.5" customHeight="1">
      <c r="A150" s="5"/>
      <c r="B150" s="7"/>
      <c r="C150" s="10" t="s">
        <v>1614</v>
      </c>
      <c r="D150" s="7"/>
      <c r="E150" s="29"/>
      <c r="F150" s="29"/>
    </row>
    <row r="151" spans="1:6" ht="19.5" customHeight="1">
      <c r="A151" s="5"/>
      <c r="B151" s="7"/>
      <c r="C151" s="10" t="s">
        <v>1615</v>
      </c>
      <c r="D151" s="7"/>
      <c r="E151" s="29"/>
      <c r="F151" s="29"/>
    </row>
    <row r="152" spans="1:6" ht="19.5" customHeight="1">
      <c r="A152" s="5"/>
      <c r="B152" s="7"/>
      <c r="C152" s="10" t="s">
        <v>1616</v>
      </c>
      <c r="D152" s="7"/>
      <c r="E152" s="29"/>
      <c r="F152" s="29"/>
    </row>
    <row r="153" spans="1:6" ht="19.5" customHeight="1">
      <c r="A153" s="5"/>
      <c r="B153" s="7"/>
      <c r="C153" s="10" t="s">
        <v>1617</v>
      </c>
      <c r="D153" s="7"/>
      <c r="E153" s="29"/>
      <c r="F153" s="29"/>
    </row>
    <row r="154" spans="1:6" ht="19.5" customHeight="1">
      <c r="A154" s="5"/>
      <c r="B154" s="7"/>
      <c r="C154" s="10" t="s">
        <v>1618</v>
      </c>
      <c r="D154" s="7"/>
      <c r="E154" s="29"/>
      <c r="F154" s="29"/>
    </row>
    <row r="155" spans="1:6" ht="19.5" customHeight="1">
      <c r="A155" s="5"/>
      <c r="B155" s="7"/>
      <c r="C155" s="10" t="s">
        <v>1619</v>
      </c>
      <c r="D155" s="7"/>
      <c r="E155" s="29"/>
      <c r="F155" s="29"/>
    </row>
    <row r="156" spans="1:6" ht="19.5" customHeight="1">
      <c r="A156" s="5"/>
      <c r="B156" s="7"/>
      <c r="C156" s="10" t="s">
        <v>1620</v>
      </c>
      <c r="D156" s="7">
        <v>150</v>
      </c>
      <c r="E156" s="29"/>
      <c r="F156" s="29"/>
    </row>
    <row r="157" spans="1:6" ht="19.5" customHeight="1">
      <c r="A157" s="5"/>
      <c r="B157" s="7"/>
      <c r="C157" s="9" t="s">
        <v>1484</v>
      </c>
      <c r="D157" s="7"/>
      <c r="E157" s="29"/>
      <c r="F157" s="29" t="str">
        <f>IF(D157=VLOOKUP(C157,'表八'!$E$6:$G$57,3,0),"正确","错误")</f>
        <v>正确</v>
      </c>
    </row>
    <row r="158" spans="1:6" ht="19.5" customHeight="1">
      <c r="A158" s="5"/>
      <c r="B158" s="7"/>
      <c r="C158" s="9" t="s">
        <v>1485</v>
      </c>
      <c r="D158" s="7"/>
      <c r="E158" s="29"/>
      <c r="F158" s="29" t="str">
        <f>IF(D158=VLOOKUP(C158,'表八'!$E$6:$G$57,3,0),"正确","错误")</f>
        <v>正确</v>
      </c>
    </row>
    <row r="159" spans="1:6" ht="19.5" customHeight="1">
      <c r="A159" s="5"/>
      <c r="B159" s="7"/>
      <c r="C159" s="9"/>
      <c r="D159" s="7"/>
      <c r="E159" s="29"/>
      <c r="F159" s="29"/>
    </row>
    <row r="160" spans="1:6" ht="19.5" customHeight="1">
      <c r="A160" s="5"/>
      <c r="B160" s="7"/>
      <c r="C160" s="9"/>
      <c r="D160" s="7"/>
      <c r="E160" s="29"/>
      <c r="F160" s="29"/>
    </row>
    <row r="161" spans="1:6" ht="19.5" customHeight="1">
      <c r="A161" s="5"/>
      <c r="B161" s="7"/>
      <c r="C161" s="9"/>
      <c r="D161" s="7"/>
      <c r="E161" s="29"/>
      <c r="F161" s="29"/>
    </row>
    <row r="162" spans="1:6" ht="19.5" customHeight="1">
      <c r="A162" s="5"/>
      <c r="B162" s="7"/>
      <c r="C162" s="9"/>
      <c r="D162" s="7"/>
      <c r="E162" s="29"/>
      <c r="F162" s="29"/>
    </row>
    <row r="163" spans="1:6" ht="19.5" customHeight="1">
      <c r="A163" s="5"/>
      <c r="B163" s="7"/>
      <c r="C163" s="9"/>
      <c r="D163" s="7"/>
      <c r="E163" s="29"/>
      <c r="F163" s="29"/>
    </row>
    <row r="164" spans="1:6" ht="19.5" customHeight="1">
      <c r="A164" s="5"/>
      <c r="B164" s="7"/>
      <c r="C164" s="9"/>
      <c r="D164" s="7"/>
      <c r="E164" s="29"/>
      <c r="F164" s="29"/>
    </row>
    <row r="165" spans="1:6" ht="19.5" customHeight="1">
      <c r="A165" s="5"/>
      <c r="B165" s="7"/>
      <c r="C165" s="9"/>
      <c r="D165" s="7"/>
      <c r="E165" s="29"/>
      <c r="F165" s="29"/>
    </row>
    <row r="166" spans="1:6" ht="19.5" customHeight="1">
      <c r="A166" s="5"/>
      <c r="B166" s="7"/>
      <c r="C166" s="9"/>
      <c r="D166" s="7"/>
      <c r="E166" s="29"/>
      <c r="F166" s="29"/>
    </row>
    <row r="167" spans="1:6" ht="19.5" customHeight="1">
      <c r="A167" s="5"/>
      <c r="B167" s="7"/>
      <c r="C167" s="9"/>
      <c r="D167" s="7"/>
      <c r="E167" s="29"/>
      <c r="F167" s="29"/>
    </row>
    <row r="168" spans="1:6" ht="19.5" customHeight="1">
      <c r="A168" s="5"/>
      <c r="B168" s="7"/>
      <c r="C168" s="9"/>
      <c r="D168" s="7"/>
      <c r="E168" s="29"/>
      <c r="F168" s="29"/>
    </row>
    <row r="169" spans="1:6" ht="19.5" customHeight="1">
      <c r="A169" s="5"/>
      <c r="B169" s="7"/>
      <c r="C169" s="9"/>
      <c r="D169" s="7"/>
      <c r="E169" s="29"/>
      <c r="F169" s="29"/>
    </row>
    <row r="170" spans="1:6" ht="19.5" customHeight="1">
      <c r="A170" s="5"/>
      <c r="B170" s="7"/>
      <c r="C170" s="9"/>
      <c r="D170" s="7"/>
      <c r="E170" s="29"/>
      <c r="F170" s="29"/>
    </row>
    <row r="171" spans="1:6" ht="19.5" customHeight="1">
      <c r="A171" s="5"/>
      <c r="B171" s="7"/>
      <c r="C171" s="9"/>
      <c r="D171" s="7"/>
      <c r="E171" s="29"/>
      <c r="F171" s="29"/>
    </row>
    <row r="172" spans="1:6" ht="19.5" customHeight="1">
      <c r="A172" s="5"/>
      <c r="B172" s="7"/>
      <c r="C172" s="10"/>
      <c r="D172" s="7"/>
      <c r="E172" s="29"/>
      <c r="F172" s="29"/>
    </row>
    <row r="173" spans="1:6" ht="19.5" customHeight="1">
      <c r="A173" s="5"/>
      <c r="B173" s="7"/>
      <c r="C173" s="10"/>
      <c r="D173" s="7"/>
      <c r="E173" s="29"/>
      <c r="F173" s="29"/>
    </row>
    <row r="174" spans="1:6" ht="19.5" customHeight="1">
      <c r="A174" s="12" t="s">
        <v>52</v>
      </c>
      <c r="B174" s="31">
        <f>SUM(B6:B12)+B18+B19+B22+B23+B24+SUM(B28:B32)</f>
        <v>25150</v>
      </c>
      <c r="C174" s="12" t="s">
        <v>1075</v>
      </c>
      <c r="D174" s="31">
        <f>D6+D12+D21+D28+D54+D76+D117+D128+D135+D157+D158</f>
        <v>29091</v>
      </c>
      <c r="E174" s="29" t="str">
        <f>IF(B174=VLOOKUP(A174,'表八'!$A$6:$C$57,3,0),"正确","错误")</f>
        <v>正确</v>
      </c>
      <c r="F174" s="29" t="str">
        <f>IF(D174=VLOOKUP(C174,'表八'!$E$6:$G$57,3,0),"正确","错误")</f>
        <v>正确</v>
      </c>
    </row>
    <row r="175" spans="1:6" ht="19.5" customHeight="1">
      <c r="A175" s="34" t="s">
        <v>1082</v>
      </c>
      <c r="B175" s="6">
        <f>'表八'!C47</f>
        <v>3941</v>
      </c>
      <c r="C175" s="34" t="s">
        <v>1083</v>
      </c>
      <c r="D175" s="6">
        <f>'表八'!G47</f>
        <v>0</v>
      </c>
      <c r="E175" s="29"/>
      <c r="F175" s="29"/>
    </row>
    <row r="176" spans="1:6" ht="19.5" customHeight="1">
      <c r="A176" s="7" t="s">
        <v>1486</v>
      </c>
      <c r="B176" s="6">
        <f>'表八'!C48</f>
        <v>0</v>
      </c>
      <c r="C176" s="7" t="s">
        <v>1487</v>
      </c>
      <c r="D176" s="6">
        <f>'表八'!G48</f>
        <v>0</v>
      </c>
      <c r="E176" s="29"/>
      <c r="F176" s="29"/>
    </row>
    <row r="177" spans="1:6" ht="19.5" customHeight="1">
      <c r="A177" s="7" t="s">
        <v>1488</v>
      </c>
      <c r="B177" s="35">
        <f>'表八'!C49</f>
        <v>0</v>
      </c>
      <c r="C177" s="7" t="s">
        <v>1489</v>
      </c>
      <c r="D177" s="6">
        <f>'表八'!G49</f>
        <v>0</v>
      </c>
      <c r="E177" s="29"/>
      <c r="F177" s="29"/>
    </row>
    <row r="178" spans="1:6" ht="19.5" customHeight="1">
      <c r="A178" s="7" t="s">
        <v>1490</v>
      </c>
      <c r="B178" s="36">
        <f>'表八'!C50</f>
        <v>0</v>
      </c>
      <c r="C178" s="7" t="s">
        <v>1491</v>
      </c>
      <c r="D178" s="6">
        <f>'表八'!G50</f>
        <v>0</v>
      </c>
      <c r="E178" s="29"/>
      <c r="F178" s="29"/>
    </row>
    <row r="179" spans="1:6" ht="19.5" customHeight="1">
      <c r="A179" s="7" t="s">
        <v>1131</v>
      </c>
      <c r="B179" s="36">
        <v>3941</v>
      </c>
      <c r="C179" s="7" t="s">
        <v>1492</v>
      </c>
      <c r="D179" s="6">
        <f>'表八'!G51</f>
        <v>0</v>
      </c>
      <c r="E179" s="29"/>
      <c r="F179" s="29"/>
    </row>
    <row r="180" spans="1:6" ht="19.5" customHeight="1">
      <c r="A180" s="7" t="s">
        <v>1133</v>
      </c>
      <c r="B180" s="36">
        <f>'表八'!C52</f>
        <v>0</v>
      </c>
      <c r="C180" s="7" t="s">
        <v>1493</v>
      </c>
      <c r="D180" s="6">
        <f>'表八'!G52</f>
        <v>0</v>
      </c>
      <c r="E180" s="29"/>
      <c r="F180" s="29"/>
    </row>
    <row r="181" spans="1:6" ht="19.5" customHeight="1">
      <c r="A181" s="7" t="s">
        <v>1494</v>
      </c>
      <c r="B181" s="36">
        <f>'表八'!C53</f>
        <v>0</v>
      </c>
      <c r="C181" s="37" t="s">
        <v>1495</v>
      </c>
      <c r="D181" s="6">
        <f>'表八'!G53</f>
        <v>0</v>
      </c>
      <c r="E181" s="29"/>
      <c r="F181" s="29"/>
    </row>
    <row r="182" spans="1:6" ht="19.5" customHeight="1">
      <c r="A182" s="37" t="s">
        <v>1496</v>
      </c>
      <c r="B182" s="36">
        <f>'表八'!C54</f>
        <v>0</v>
      </c>
      <c r="C182" s="37" t="s">
        <v>1497</v>
      </c>
      <c r="D182" s="6">
        <f>'表八'!G54</f>
        <v>0</v>
      </c>
      <c r="E182" s="29"/>
      <c r="F182" s="29"/>
    </row>
    <row r="183" spans="1:6" ht="19.5" customHeight="1">
      <c r="A183" s="37" t="s">
        <v>1498</v>
      </c>
      <c r="B183" s="36">
        <f>'表八'!C55</f>
        <v>0</v>
      </c>
      <c r="C183" s="37"/>
      <c r="D183" s="7"/>
      <c r="E183" s="29"/>
      <c r="F183" s="29"/>
    </row>
    <row r="184" spans="1:6" ht="19.5" customHeight="1">
      <c r="A184" s="37"/>
      <c r="B184" s="38"/>
      <c r="C184" s="37"/>
      <c r="D184" s="7"/>
      <c r="E184" s="29"/>
      <c r="F184" s="29"/>
    </row>
    <row r="185" spans="1:6" ht="19.5" customHeight="1">
      <c r="A185" s="37"/>
      <c r="B185" s="38"/>
      <c r="C185" s="37"/>
      <c r="D185" s="7"/>
      <c r="E185" s="29"/>
      <c r="F185" s="29"/>
    </row>
    <row r="186" spans="1:6" ht="19.5" customHeight="1">
      <c r="A186" s="37"/>
      <c r="B186" s="38"/>
      <c r="C186" s="37"/>
      <c r="D186" s="7"/>
      <c r="E186" s="29"/>
      <c r="F186" s="29"/>
    </row>
    <row r="187" spans="1:6" ht="19.5" customHeight="1">
      <c r="A187" s="12" t="s">
        <v>1148</v>
      </c>
      <c r="B187" s="39">
        <f>B174+B175</f>
        <v>29091</v>
      </c>
      <c r="C187" s="12" t="s">
        <v>1149</v>
      </c>
      <c r="D187" s="31">
        <f>D174+D175</f>
        <v>29091</v>
      </c>
      <c r="E187" s="29" t="str">
        <f>IF(B187=VLOOKUP(A187,'表八'!$A$6:$C$57,3,0),"正确","错误")</f>
        <v>正确</v>
      </c>
      <c r="F187" s="29" t="str">
        <f>IF(D187=VLOOKUP(C187,'表八'!$E$6:$G$57,3,0),"正确","错误")</f>
        <v>正确</v>
      </c>
    </row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5.7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showZeros="0" workbookViewId="0" topLeftCell="A1">
      <selection activeCell="A11" sqref="A11"/>
    </sheetView>
  </sheetViews>
  <sheetFormatPr defaultColWidth="9.00390625" defaultRowHeight="14.25"/>
  <cols>
    <col min="1" max="1" width="55.125" style="0" customWidth="1"/>
    <col min="2" max="2" width="25.75390625" style="0" customWidth="1"/>
    <col min="3" max="3" width="34.875" style="0" customWidth="1"/>
    <col min="4" max="4" width="9.00390625" style="15" customWidth="1"/>
  </cols>
  <sheetData>
    <row r="1" spans="1:5" ht="14.25">
      <c r="A1" s="3" t="s">
        <v>1621</v>
      </c>
      <c r="B1" s="3"/>
      <c r="C1" s="16"/>
      <c r="D1" s="17"/>
      <c r="E1" s="16"/>
    </row>
    <row r="2" spans="1:5" ht="20.25">
      <c r="A2" s="166" t="s">
        <v>1622</v>
      </c>
      <c r="B2" s="166"/>
      <c r="C2" s="166"/>
      <c r="D2" s="17"/>
      <c r="E2" s="16"/>
    </row>
    <row r="3" spans="1:5" ht="14.25">
      <c r="A3" s="17" t="s">
        <v>2</v>
      </c>
      <c r="B3" s="17"/>
      <c r="C3" s="18" t="s">
        <v>20</v>
      </c>
      <c r="D3" s="17"/>
      <c r="E3" s="16"/>
    </row>
    <row r="4" spans="1:5" ht="45.75" customHeight="1">
      <c r="A4" s="19"/>
      <c r="B4" s="20" t="s">
        <v>22</v>
      </c>
      <c r="C4" s="21" t="s">
        <v>23</v>
      </c>
      <c r="D4" s="17"/>
      <c r="E4" s="16"/>
    </row>
    <row r="5" spans="1:5" ht="19.5" customHeight="1">
      <c r="A5" s="5" t="s">
        <v>1430</v>
      </c>
      <c r="B5" s="22"/>
      <c r="C5" s="22"/>
      <c r="D5" s="17"/>
      <c r="E5" s="16"/>
    </row>
    <row r="6" spans="1:5" ht="19.5" customHeight="1">
      <c r="A6" s="5" t="s">
        <v>1432</v>
      </c>
      <c r="B6" s="22"/>
      <c r="C6" s="22"/>
      <c r="D6" s="17"/>
      <c r="E6" s="16"/>
    </row>
    <row r="7" spans="1:5" ht="19.5" customHeight="1">
      <c r="A7" s="5" t="s">
        <v>1434</v>
      </c>
      <c r="B7" s="22"/>
      <c r="C7" s="22"/>
      <c r="D7" s="17"/>
      <c r="E7" s="16"/>
    </row>
    <row r="8" spans="1:5" ht="19.5" customHeight="1">
      <c r="A8" s="5" t="s">
        <v>1436</v>
      </c>
      <c r="B8" s="22"/>
      <c r="C8" s="22"/>
      <c r="D8" s="17"/>
      <c r="E8" s="16"/>
    </row>
    <row r="9" spans="1:5" ht="19.5" customHeight="1">
      <c r="A9" s="5" t="s">
        <v>1438</v>
      </c>
      <c r="B9" s="22"/>
      <c r="C9" s="22"/>
      <c r="D9" s="17"/>
      <c r="E9" s="16"/>
    </row>
    <row r="10" spans="1:5" ht="19.5" customHeight="1">
      <c r="A10" s="5" t="s">
        <v>1440</v>
      </c>
      <c r="B10" s="22"/>
      <c r="C10" s="22"/>
      <c r="D10" s="17"/>
      <c r="E10" s="16"/>
    </row>
    <row r="11" spans="1:5" ht="19.5" customHeight="1">
      <c r="A11" s="5" t="s">
        <v>1442</v>
      </c>
      <c r="B11" s="22"/>
      <c r="C11" s="22"/>
      <c r="D11" s="17"/>
      <c r="E11" s="16"/>
    </row>
    <row r="12" spans="1:5" ht="19.5" customHeight="1">
      <c r="A12" s="5" t="s">
        <v>1444</v>
      </c>
      <c r="B12" s="22"/>
      <c r="C12" s="22"/>
      <c r="D12" s="17"/>
      <c r="E12" s="16"/>
    </row>
    <row r="13" spans="1:5" ht="19.5" customHeight="1">
      <c r="A13" s="5" t="s">
        <v>1446</v>
      </c>
      <c r="B13" s="22"/>
      <c r="C13" s="22"/>
      <c r="D13" s="17"/>
      <c r="E13" s="16"/>
    </row>
    <row r="14" spans="1:5" ht="19.5" customHeight="1">
      <c r="A14" s="5" t="s">
        <v>1448</v>
      </c>
      <c r="B14" s="22"/>
      <c r="C14" s="22"/>
      <c r="D14" s="17"/>
      <c r="E14" s="16"/>
    </row>
    <row r="15" spans="1:5" ht="19.5" customHeight="1">
      <c r="A15" s="5" t="s">
        <v>1450</v>
      </c>
      <c r="B15" s="22"/>
      <c r="C15" s="22"/>
      <c r="D15" s="17"/>
      <c r="E15" s="16"/>
    </row>
    <row r="16" spans="1:5" ht="19.5" customHeight="1">
      <c r="A16" s="5" t="s">
        <v>1452</v>
      </c>
      <c r="B16" s="22"/>
      <c r="C16" s="22"/>
      <c r="D16" s="17"/>
      <c r="E16" s="16"/>
    </row>
    <row r="17" spans="1:5" ht="19.5" customHeight="1">
      <c r="A17" s="5" t="s">
        <v>1454</v>
      </c>
      <c r="B17" s="22"/>
      <c r="C17" s="22"/>
      <c r="D17" s="17"/>
      <c r="E17" s="16"/>
    </row>
    <row r="18" spans="1:5" ht="19.5" customHeight="1">
      <c r="A18" s="5" t="s">
        <v>1456</v>
      </c>
      <c r="B18" s="22"/>
      <c r="C18" s="22"/>
      <c r="D18" s="17"/>
      <c r="E18" s="16"/>
    </row>
    <row r="19" spans="1:5" ht="19.5" customHeight="1">
      <c r="A19" s="5" t="s">
        <v>1458</v>
      </c>
      <c r="B19" s="22"/>
      <c r="C19" s="22"/>
      <c r="D19" s="17"/>
      <c r="E19" s="16"/>
    </row>
    <row r="20" spans="1:5" ht="19.5" customHeight="1">
      <c r="A20" s="5" t="s">
        <v>1460</v>
      </c>
      <c r="B20" s="22"/>
      <c r="C20" s="22"/>
      <c r="D20" s="17"/>
      <c r="E20" s="16"/>
    </row>
    <row r="21" spans="1:5" ht="19.5" customHeight="1">
      <c r="A21" s="7"/>
      <c r="B21" s="23"/>
      <c r="C21" s="22"/>
      <c r="D21" s="17"/>
      <c r="E21" s="16"/>
    </row>
    <row r="22" spans="1:5" ht="19.5" customHeight="1">
      <c r="A22" s="7"/>
      <c r="B22" s="23"/>
      <c r="C22" s="22"/>
      <c r="D22" s="17"/>
      <c r="E22" s="16"/>
    </row>
    <row r="23" spans="1:5" ht="19.5" customHeight="1">
      <c r="A23" s="12" t="s">
        <v>52</v>
      </c>
      <c r="B23" s="24">
        <f>SUM(B5:B20)</f>
        <v>0</v>
      </c>
      <c r="C23" s="24">
        <f>SUM(C5:C20)</f>
        <v>0</v>
      </c>
      <c r="D23" s="17"/>
      <c r="E23" s="16"/>
    </row>
    <row r="24" spans="1:5" ht="19.5" customHeight="1">
      <c r="A24" s="16"/>
      <c r="B24" s="16"/>
      <c r="C24" s="16"/>
      <c r="D24" s="17"/>
      <c r="E24" s="16"/>
    </row>
    <row r="25" spans="1:5" ht="19.5" customHeight="1">
      <c r="A25" s="16"/>
      <c r="B25" s="16"/>
      <c r="C25" s="16"/>
      <c r="D25" s="17"/>
      <c r="E25" s="16"/>
    </row>
    <row r="26" spans="1:5" ht="19.5" customHeight="1">
      <c r="A26" s="16"/>
      <c r="B26" s="16"/>
      <c r="C26" s="16"/>
      <c r="D26" s="17"/>
      <c r="E26" s="16"/>
    </row>
    <row r="27" spans="1:5" ht="19.5" customHeight="1">
      <c r="A27" s="16"/>
      <c r="B27" s="16"/>
      <c r="C27" s="16"/>
      <c r="D27" s="17"/>
      <c r="E27" s="16"/>
    </row>
    <row r="28" spans="1:5" ht="14.25">
      <c r="A28" s="16"/>
      <c r="B28" s="16"/>
      <c r="C28" s="16"/>
      <c r="D28" s="17"/>
      <c r="E28" s="16"/>
    </row>
    <row r="29" spans="1:5" ht="14.25">
      <c r="A29" s="16"/>
      <c r="B29" s="16"/>
      <c r="C29" s="16"/>
      <c r="D29" s="17"/>
      <c r="E29" s="16"/>
    </row>
    <row r="30" spans="1:5" ht="14.25">
      <c r="A30" s="16"/>
      <c r="B30" s="16"/>
      <c r="C30" s="16"/>
      <c r="D30" s="17"/>
      <c r="E30" s="16"/>
    </row>
    <row r="31" spans="1:5" ht="14.25">
      <c r="A31" s="16"/>
      <c r="B31" s="16"/>
      <c r="C31" s="16"/>
      <c r="D31" s="17"/>
      <c r="E31" s="16"/>
    </row>
    <row r="32" spans="1:5" ht="14.25">
      <c r="A32" s="16"/>
      <c r="B32" s="16"/>
      <c r="C32" s="16"/>
      <c r="D32" s="17"/>
      <c r="E32" s="16"/>
    </row>
    <row r="33" spans="4:5" ht="14.25">
      <c r="D33" s="17"/>
      <c r="E33" s="16"/>
    </row>
    <row r="34" spans="4:5" ht="14.25">
      <c r="D34" s="17"/>
      <c r="E34" s="16"/>
    </row>
    <row r="35" spans="4:5" ht="14.25">
      <c r="D35" s="17"/>
      <c r="E35" s="16"/>
    </row>
    <row r="36" spans="4:5" ht="14.25">
      <c r="D36" s="17"/>
      <c r="E36" s="16"/>
    </row>
  </sheetData>
  <sheetProtection/>
  <mergeCells count="1">
    <mergeCell ref="A2:C2"/>
  </mergeCells>
  <printOptions horizontalCentered="1" verticalCentered="1"/>
  <pageMargins left="0.71" right="0.71" top="0.16" bottom="0.35" header="0.31" footer="0.3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showGridLines="0" showZeros="0" workbookViewId="0" topLeftCell="A1">
      <pane xSplit="1" ySplit="5" topLeftCell="B6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00390625" defaultRowHeight="14.25"/>
  <cols>
    <col min="1" max="1" width="64.625" style="2" customWidth="1"/>
    <col min="2" max="2" width="12.875" style="2" customWidth="1"/>
    <col min="3" max="3" width="19.25390625" style="2" customWidth="1"/>
    <col min="4" max="4" width="18.875" style="2" customWidth="1"/>
    <col min="5" max="5" width="13.375" style="2" customWidth="1"/>
    <col min="6" max="6" width="13.50390625" style="2" customWidth="1"/>
    <col min="7" max="7" width="14.625" style="2" customWidth="1"/>
    <col min="8" max="8" width="13.625" style="2" customWidth="1"/>
    <col min="9" max="16384" width="9.00390625" style="2" customWidth="1"/>
  </cols>
  <sheetData>
    <row r="1" ht="14.25">
      <c r="A1" s="3" t="s">
        <v>1623</v>
      </c>
    </row>
    <row r="2" spans="1:8" ht="20.25">
      <c r="A2" s="166" t="s">
        <v>1624</v>
      </c>
      <c r="B2" s="166"/>
      <c r="C2" s="166"/>
      <c r="D2" s="166"/>
      <c r="E2" s="166"/>
      <c r="F2" s="166"/>
      <c r="G2" s="166"/>
      <c r="H2" s="166"/>
    </row>
    <row r="3" spans="1:8" ht="18" customHeight="1">
      <c r="A3" s="3"/>
      <c r="H3" s="4" t="s">
        <v>20</v>
      </c>
    </row>
    <row r="4" spans="1:8" s="1" customFormat="1" ht="31.5" customHeight="1">
      <c r="A4" s="201" t="s">
        <v>55</v>
      </c>
      <c r="B4" s="201" t="s">
        <v>1152</v>
      </c>
      <c r="C4" s="201" t="s">
        <v>1625</v>
      </c>
      <c r="D4" s="204" t="s">
        <v>1626</v>
      </c>
      <c r="E4" s="204" t="s">
        <v>1627</v>
      </c>
      <c r="F4" s="207" t="s">
        <v>1156</v>
      </c>
      <c r="G4" s="201" t="s">
        <v>1157</v>
      </c>
      <c r="H4" s="201" t="s">
        <v>1158</v>
      </c>
    </row>
    <row r="5" spans="1:9" s="1" customFormat="1" ht="27.75" customHeight="1">
      <c r="A5" s="202"/>
      <c r="B5" s="202"/>
      <c r="C5" s="203"/>
      <c r="D5" s="205"/>
      <c r="E5" s="206"/>
      <c r="F5" s="208"/>
      <c r="G5" s="202"/>
      <c r="H5" s="202"/>
      <c r="I5" s="1" t="s">
        <v>1159</v>
      </c>
    </row>
    <row r="6" spans="1:9" ht="18" customHeight="1">
      <c r="A6" s="5" t="s">
        <v>1431</v>
      </c>
      <c r="B6" s="6">
        <f>SUM(C6:H6)</f>
        <v>0</v>
      </c>
      <c r="C6" s="7"/>
      <c r="D6" s="7"/>
      <c r="E6" s="8"/>
      <c r="F6" s="7"/>
      <c r="G6" s="7"/>
      <c r="H6" s="7"/>
      <c r="I6" s="13" t="str">
        <f>IF(B6=VLOOKUP(A6,'表八'!$E$6:$G$57,3,0),"正确","错误")</f>
        <v>正确</v>
      </c>
    </row>
    <row r="7" spans="1:9" ht="18" customHeight="1">
      <c r="A7" s="9" t="s">
        <v>1433</v>
      </c>
      <c r="B7" s="6">
        <f aca="true" t="shared" si="0" ref="B7:B58">SUM(C7:H7)</f>
        <v>0</v>
      </c>
      <c r="C7" s="7"/>
      <c r="D7" s="7"/>
      <c r="E7" s="7"/>
      <c r="F7" s="7"/>
      <c r="G7" s="7"/>
      <c r="H7" s="7"/>
      <c r="I7" s="13" t="str">
        <f>IF(B7=VLOOKUP(A7,'表八'!$E$6:$G$57,3,0),"正确","错误")</f>
        <v>正确</v>
      </c>
    </row>
    <row r="8" spans="1:9" ht="18" customHeight="1">
      <c r="A8" s="5" t="s">
        <v>1435</v>
      </c>
      <c r="B8" s="6">
        <f t="shared" si="0"/>
        <v>0</v>
      </c>
      <c r="C8" s="7"/>
      <c r="D8" s="7"/>
      <c r="E8" s="7"/>
      <c r="F8" s="7"/>
      <c r="G8" s="7"/>
      <c r="H8" s="7"/>
      <c r="I8" s="13" t="str">
        <f>IF(B8=VLOOKUP(A8,'表八'!$E$6:$G$57,3,0),"正确","错误")</f>
        <v>正确</v>
      </c>
    </row>
    <row r="9" spans="1:9" ht="18" customHeight="1">
      <c r="A9" s="9" t="s">
        <v>1437</v>
      </c>
      <c r="B9" s="6">
        <f t="shared" si="0"/>
        <v>0</v>
      </c>
      <c r="C9" s="7"/>
      <c r="D9" s="7"/>
      <c r="E9" s="7"/>
      <c r="F9" s="7"/>
      <c r="G9" s="7"/>
      <c r="H9" s="7"/>
      <c r="I9" s="13" t="str">
        <f>IF(B9=VLOOKUP(A9,'表八'!$E$6:$G$57,3,0),"正确","错误")</f>
        <v>正确</v>
      </c>
    </row>
    <row r="10" spans="1:9" ht="18" customHeight="1">
      <c r="A10" s="9" t="s">
        <v>1439</v>
      </c>
      <c r="B10" s="6">
        <f t="shared" si="0"/>
        <v>0</v>
      </c>
      <c r="C10" s="7"/>
      <c r="D10" s="7"/>
      <c r="E10" s="7"/>
      <c r="F10" s="7"/>
      <c r="G10" s="7"/>
      <c r="H10" s="7"/>
      <c r="I10" s="13" t="str">
        <f>IF(B10=VLOOKUP(A10,'表八'!$E$6:$G$57,3,0),"正确","错误")</f>
        <v>正确</v>
      </c>
    </row>
    <row r="11" spans="1:9" ht="18" customHeight="1">
      <c r="A11" s="5" t="s">
        <v>1441</v>
      </c>
      <c r="B11" s="6">
        <f t="shared" si="0"/>
        <v>0</v>
      </c>
      <c r="C11" s="7"/>
      <c r="D11" s="7"/>
      <c r="E11" s="7"/>
      <c r="F11" s="7"/>
      <c r="G11" s="7"/>
      <c r="H11" s="7"/>
      <c r="I11" s="13" t="str">
        <f>IF(B11=VLOOKUP(A11,'表八'!$E$6:$G$57,3,0),"正确","错误")</f>
        <v>正确</v>
      </c>
    </row>
    <row r="12" spans="1:9" ht="18" customHeight="1">
      <c r="A12" s="5" t="s">
        <v>1443</v>
      </c>
      <c r="B12" s="6">
        <f t="shared" si="0"/>
        <v>0</v>
      </c>
      <c r="C12" s="7"/>
      <c r="D12" s="7"/>
      <c r="E12" s="7"/>
      <c r="F12" s="7"/>
      <c r="G12" s="7"/>
      <c r="H12" s="7"/>
      <c r="I12" s="13" t="str">
        <f>IF(B12=VLOOKUP(A12,'表八'!$E$6:$G$57,3,0),"正确","错误")</f>
        <v>正确</v>
      </c>
    </row>
    <row r="13" spans="1:9" ht="18" customHeight="1">
      <c r="A13" s="5" t="s">
        <v>1445</v>
      </c>
      <c r="B13" s="6">
        <f t="shared" si="0"/>
        <v>0</v>
      </c>
      <c r="C13" s="7"/>
      <c r="D13" s="7"/>
      <c r="E13" s="7"/>
      <c r="F13" s="7"/>
      <c r="G13" s="7"/>
      <c r="H13" s="7"/>
      <c r="I13" s="13" t="str">
        <f>IF(B13=VLOOKUP(A13,'表八'!$E$6:$G$57,3,0),"正确","错误")</f>
        <v>正确</v>
      </c>
    </row>
    <row r="14" spans="1:9" ht="18" customHeight="1">
      <c r="A14" s="5" t="s">
        <v>1447</v>
      </c>
      <c r="B14" s="6">
        <f t="shared" si="0"/>
        <v>28941</v>
      </c>
      <c r="C14" s="7">
        <v>28941</v>
      </c>
      <c r="D14" s="7"/>
      <c r="E14" s="7"/>
      <c r="F14" s="7"/>
      <c r="G14" s="7"/>
      <c r="H14" s="7"/>
      <c r="I14" s="13" t="str">
        <f>IF(B14=VLOOKUP(A14,'表八'!$E$6:$G$57,3,0),"正确","错误")</f>
        <v>正确</v>
      </c>
    </row>
    <row r="15" spans="1:9" ht="18" customHeight="1">
      <c r="A15" s="5" t="s">
        <v>1449</v>
      </c>
      <c r="B15" s="6">
        <f t="shared" si="0"/>
        <v>28941</v>
      </c>
      <c r="C15" s="7">
        <v>28941</v>
      </c>
      <c r="D15" s="7"/>
      <c r="E15" s="7"/>
      <c r="F15" s="7"/>
      <c r="G15" s="7"/>
      <c r="H15" s="7"/>
      <c r="I15" s="13" t="str">
        <f>IF(B15=VLOOKUP(A15,'表八'!$E$6:$G$57,3,0),"正确","错误")</f>
        <v>正确</v>
      </c>
    </row>
    <row r="16" spans="1:9" ht="18" customHeight="1">
      <c r="A16" s="5" t="s">
        <v>1453</v>
      </c>
      <c r="B16" s="6">
        <f t="shared" si="0"/>
        <v>0</v>
      </c>
      <c r="C16" s="7"/>
      <c r="D16" s="7"/>
      <c r="E16" s="7"/>
      <c r="F16" s="7"/>
      <c r="G16" s="7"/>
      <c r="H16" s="7"/>
      <c r="I16" s="13" t="str">
        <f>IF(B16=VLOOKUP(A16,'表八'!$E$6:$G$57,3,0),"正确","错误")</f>
        <v>正确</v>
      </c>
    </row>
    <row r="17" spans="1:9" ht="18" customHeight="1">
      <c r="A17" s="5" t="s">
        <v>1455</v>
      </c>
      <c r="B17" s="6">
        <f t="shared" si="0"/>
        <v>0</v>
      </c>
      <c r="C17" s="7"/>
      <c r="D17" s="7"/>
      <c r="E17" s="7"/>
      <c r="F17" s="7"/>
      <c r="G17" s="7"/>
      <c r="H17" s="7"/>
      <c r="I17" s="13" t="str">
        <f>IF(B17=VLOOKUP(A17,'表八'!$E$6:$G$57,3,0),"正确","错误")</f>
        <v>正确</v>
      </c>
    </row>
    <row r="18" spans="1:9" ht="18" customHeight="1">
      <c r="A18" s="5" t="s">
        <v>1457</v>
      </c>
      <c r="B18" s="6">
        <f t="shared" si="0"/>
        <v>0</v>
      </c>
      <c r="C18" s="7"/>
      <c r="D18" s="7"/>
      <c r="E18" s="7"/>
      <c r="F18" s="7"/>
      <c r="G18" s="7"/>
      <c r="H18" s="7"/>
      <c r="I18" s="13" t="str">
        <f>IF(B18=VLOOKUP(A18,'表八'!$E$6:$G$57,3,0),"正确","错误")</f>
        <v>正确</v>
      </c>
    </row>
    <row r="19" spans="1:9" ht="18" customHeight="1">
      <c r="A19" s="5" t="s">
        <v>1459</v>
      </c>
      <c r="B19" s="6">
        <f t="shared" si="0"/>
        <v>0</v>
      </c>
      <c r="C19" s="7"/>
      <c r="D19" s="7"/>
      <c r="E19" s="7"/>
      <c r="F19" s="7"/>
      <c r="G19" s="7"/>
      <c r="H19" s="7"/>
      <c r="I19" s="13" t="str">
        <f>IF(B19=VLOOKUP(A19,'表八'!$E$6:$G$57,3,0),"正确","错误")</f>
        <v>正确</v>
      </c>
    </row>
    <row r="20" spans="1:9" ht="18" customHeight="1">
      <c r="A20" s="5" t="s">
        <v>1461</v>
      </c>
      <c r="B20" s="6">
        <f t="shared" si="0"/>
        <v>0</v>
      </c>
      <c r="C20" s="7"/>
      <c r="D20" s="7"/>
      <c r="E20" s="7"/>
      <c r="F20" s="7"/>
      <c r="G20" s="7"/>
      <c r="H20" s="7"/>
      <c r="I20" s="13" t="str">
        <f>IF(B20=VLOOKUP(A20,'表八'!$E$6:$G$57,3,0),"正确","错误")</f>
        <v>正确</v>
      </c>
    </row>
    <row r="21" spans="1:9" ht="18" customHeight="1">
      <c r="A21" s="10" t="s">
        <v>1463</v>
      </c>
      <c r="B21" s="6">
        <f t="shared" si="0"/>
        <v>0</v>
      </c>
      <c r="C21" s="7"/>
      <c r="D21" s="7"/>
      <c r="E21" s="7"/>
      <c r="F21" s="7"/>
      <c r="G21" s="7"/>
      <c r="H21" s="7"/>
      <c r="I21" s="13" t="str">
        <f>IF(B21=VLOOKUP(A21,'表八'!$E$6:$G$57,3,0),"正确","错误")</f>
        <v>正确</v>
      </c>
    </row>
    <row r="22" spans="1:9" ht="18" customHeight="1">
      <c r="A22" s="10" t="s">
        <v>1464</v>
      </c>
      <c r="B22" s="6">
        <f t="shared" si="0"/>
        <v>0</v>
      </c>
      <c r="C22" s="7"/>
      <c r="D22" s="7"/>
      <c r="E22" s="7"/>
      <c r="F22" s="7"/>
      <c r="G22" s="7"/>
      <c r="H22" s="7"/>
      <c r="I22" s="13" t="str">
        <f>IF(B22=VLOOKUP(A22,'表八'!$E$6:$G$57,3,0),"正确","错误")</f>
        <v>正确</v>
      </c>
    </row>
    <row r="23" spans="1:9" ht="18" customHeight="1">
      <c r="A23" s="10" t="s">
        <v>1465</v>
      </c>
      <c r="B23" s="6">
        <f t="shared" si="0"/>
        <v>0</v>
      </c>
      <c r="C23" s="7"/>
      <c r="D23" s="7"/>
      <c r="E23" s="7"/>
      <c r="F23" s="7"/>
      <c r="G23" s="7"/>
      <c r="H23" s="7"/>
      <c r="I23" s="13" t="str">
        <f>IF(B23=VLOOKUP(A23,'表八'!$E$6:$G$57,3,0),"正确","错误")</f>
        <v>正确</v>
      </c>
    </row>
    <row r="24" spans="1:9" ht="18" customHeight="1">
      <c r="A24" s="10" t="s">
        <v>1466</v>
      </c>
      <c r="B24" s="6">
        <f t="shared" si="0"/>
        <v>0</v>
      </c>
      <c r="C24" s="7"/>
      <c r="D24" s="7"/>
      <c r="E24" s="7"/>
      <c r="F24" s="7"/>
      <c r="G24" s="7"/>
      <c r="H24" s="7"/>
      <c r="I24" s="13" t="str">
        <f>IF(B24=VLOOKUP(A24,'表八'!$E$6:$G$57,3,0),"正确","错误")</f>
        <v>正确</v>
      </c>
    </row>
    <row r="25" spans="1:9" ht="18" customHeight="1">
      <c r="A25" s="9" t="s">
        <v>1467</v>
      </c>
      <c r="B25" s="6">
        <f t="shared" si="0"/>
        <v>0</v>
      </c>
      <c r="C25" s="7"/>
      <c r="D25" s="7"/>
      <c r="E25" s="7"/>
      <c r="F25" s="7"/>
      <c r="G25" s="7"/>
      <c r="H25" s="7"/>
      <c r="I25" s="13" t="str">
        <f>IF(B25=VLOOKUP(A25,'表八'!$E$6:$G$57,3,0),"正确","错误")</f>
        <v>正确</v>
      </c>
    </row>
    <row r="26" spans="1:9" ht="18" customHeight="1">
      <c r="A26" s="10" t="s">
        <v>1468</v>
      </c>
      <c r="B26" s="6">
        <f t="shared" si="0"/>
        <v>0</v>
      </c>
      <c r="C26" s="7"/>
      <c r="D26" s="7"/>
      <c r="E26" s="7"/>
      <c r="F26" s="7"/>
      <c r="G26" s="7"/>
      <c r="H26" s="7"/>
      <c r="I26" s="13" t="str">
        <f>IF(B26=VLOOKUP(A26,'表八'!$E$6:$G$57,3,0),"正确","错误")</f>
        <v>正确</v>
      </c>
    </row>
    <row r="27" spans="1:9" ht="18" customHeight="1">
      <c r="A27" s="10" t="s">
        <v>1469</v>
      </c>
      <c r="B27" s="6">
        <f t="shared" si="0"/>
        <v>0</v>
      </c>
      <c r="C27" s="7"/>
      <c r="D27" s="7"/>
      <c r="E27" s="7"/>
      <c r="F27" s="7"/>
      <c r="G27" s="7"/>
      <c r="H27" s="7"/>
      <c r="I27" s="13" t="str">
        <f>IF(B27=VLOOKUP(A27,'表八'!$E$6:$G$57,3,0),"正确","错误")</f>
        <v>正确</v>
      </c>
    </row>
    <row r="28" spans="1:9" ht="18" customHeight="1">
      <c r="A28" s="10" t="s">
        <v>1470</v>
      </c>
      <c r="B28" s="6">
        <f t="shared" si="0"/>
        <v>0</v>
      </c>
      <c r="C28" s="7"/>
      <c r="D28" s="7"/>
      <c r="E28" s="7"/>
      <c r="F28" s="7"/>
      <c r="G28" s="7"/>
      <c r="H28" s="7"/>
      <c r="I28" s="13" t="str">
        <f>IF(B28=VLOOKUP(A28,'表八'!$E$6:$G$57,3,0),"正确","错误")</f>
        <v>正确</v>
      </c>
    </row>
    <row r="29" spans="1:9" ht="18" customHeight="1">
      <c r="A29" s="10" t="s">
        <v>1471</v>
      </c>
      <c r="B29" s="6">
        <f t="shared" si="0"/>
        <v>0</v>
      </c>
      <c r="C29" s="7"/>
      <c r="D29" s="7"/>
      <c r="E29" s="7"/>
      <c r="F29" s="7"/>
      <c r="G29" s="7"/>
      <c r="H29" s="7"/>
      <c r="I29" s="13" t="str">
        <f>IF(B29=VLOOKUP(A29,'表八'!$E$6:$G$57,3,0),"正确","错误")</f>
        <v>正确</v>
      </c>
    </row>
    <row r="30" spans="1:9" ht="18" customHeight="1">
      <c r="A30" s="10" t="s">
        <v>1472</v>
      </c>
      <c r="B30" s="6">
        <f t="shared" si="0"/>
        <v>0</v>
      </c>
      <c r="C30" s="7"/>
      <c r="D30" s="7"/>
      <c r="E30" s="7"/>
      <c r="F30" s="7"/>
      <c r="G30" s="7"/>
      <c r="H30" s="7"/>
      <c r="I30" s="13" t="str">
        <f>IF(B30=VLOOKUP(A30,'表八'!$E$6:$G$57,3,0),"正确","错误")</f>
        <v>正确</v>
      </c>
    </row>
    <row r="31" spans="1:9" ht="18" customHeight="1">
      <c r="A31" s="10" t="s">
        <v>1473</v>
      </c>
      <c r="B31" s="6">
        <f t="shared" si="0"/>
        <v>0</v>
      </c>
      <c r="C31" s="7"/>
      <c r="D31" s="7"/>
      <c r="E31" s="7"/>
      <c r="F31" s="7"/>
      <c r="G31" s="7"/>
      <c r="H31" s="7"/>
      <c r="I31" s="13" t="str">
        <f>IF(B31=VLOOKUP(A31,'表八'!$E$6:$G$57,3,0),"正确","错误")</f>
        <v>正确</v>
      </c>
    </row>
    <row r="32" spans="1:9" ht="18" customHeight="1">
      <c r="A32" s="9" t="s">
        <v>1474</v>
      </c>
      <c r="B32" s="6">
        <f t="shared" si="0"/>
        <v>0</v>
      </c>
      <c r="C32" s="7"/>
      <c r="D32" s="7"/>
      <c r="E32" s="7"/>
      <c r="F32" s="7"/>
      <c r="G32" s="7"/>
      <c r="H32" s="7"/>
      <c r="I32" s="13" t="str">
        <f>IF(B32=VLOOKUP(A32,'表八'!$E$6:$G$57,3,0),"正确","错误")</f>
        <v>正确</v>
      </c>
    </row>
    <row r="33" spans="1:9" ht="18" customHeight="1">
      <c r="A33" s="10" t="s">
        <v>1475</v>
      </c>
      <c r="B33" s="6">
        <f t="shared" si="0"/>
        <v>0</v>
      </c>
      <c r="C33" s="7"/>
      <c r="D33" s="7"/>
      <c r="E33" s="7"/>
      <c r="F33" s="7"/>
      <c r="G33" s="7"/>
      <c r="H33" s="7"/>
      <c r="I33" s="13" t="str">
        <f>IF(B33=VLOOKUP(A33,'表八'!$E$6:$G$57,3,0),"正确","错误")</f>
        <v>正确</v>
      </c>
    </row>
    <row r="34" spans="1:9" ht="18" customHeight="1">
      <c r="A34" s="10" t="s">
        <v>1477</v>
      </c>
      <c r="B34" s="6">
        <f t="shared" si="0"/>
        <v>0</v>
      </c>
      <c r="C34" s="7"/>
      <c r="D34" s="7"/>
      <c r="E34" s="7"/>
      <c r="F34" s="7"/>
      <c r="G34" s="7"/>
      <c r="H34" s="7"/>
      <c r="I34" s="13" t="str">
        <f>IF(B34=VLOOKUP(A34,'表八'!$E$6:$G$57,3,0),"正确","错误")</f>
        <v>正确</v>
      </c>
    </row>
    <row r="35" spans="1:9" ht="18" customHeight="1">
      <c r="A35" s="10" t="s">
        <v>1596</v>
      </c>
      <c r="B35" s="6">
        <f t="shared" si="0"/>
        <v>0</v>
      </c>
      <c r="C35" s="7"/>
      <c r="D35" s="7"/>
      <c r="E35" s="7"/>
      <c r="F35" s="7"/>
      <c r="G35" s="7"/>
      <c r="H35" s="7"/>
      <c r="I35" s="13" t="str">
        <f>IF(B35='表九'!D126,"正确","错误")</f>
        <v>正确</v>
      </c>
    </row>
    <row r="36" spans="1:9" ht="18" customHeight="1">
      <c r="A36" s="10" t="s">
        <v>1597</v>
      </c>
      <c r="B36" s="6">
        <f t="shared" si="0"/>
        <v>0</v>
      </c>
      <c r="C36" s="7"/>
      <c r="D36" s="7"/>
      <c r="E36" s="7"/>
      <c r="F36" s="7"/>
      <c r="G36" s="7"/>
      <c r="H36" s="7"/>
      <c r="I36" s="13" t="str">
        <f>IF(B36='表九'!D127,"正确","错误")</f>
        <v>正确</v>
      </c>
    </row>
    <row r="37" spans="1:9" ht="18" customHeight="1">
      <c r="A37" s="9" t="s">
        <v>1478</v>
      </c>
      <c r="B37" s="6">
        <f t="shared" si="0"/>
        <v>0</v>
      </c>
      <c r="C37" s="7"/>
      <c r="D37" s="7"/>
      <c r="E37" s="7"/>
      <c r="F37" s="7"/>
      <c r="G37" s="7"/>
      <c r="H37" s="7"/>
      <c r="I37" s="13" t="str">
        <f>IF(B37=VLOOKUP(A37,'表八'!$E$6:$G$57,3,0),"正确","错误")</f>
        <v>正确</v>
      </c>
    </row>
    <row r="38" spans="1:9" ht="18" customHeight="1">
      <c r="A38" s="10" t="s">
        <v>1479</v>
      </c>
      <c r="B38" s="6">
        <f t="shared" si="0"/>
        <v>0</v>
      </c>
      <c r="C38" s="7"/>
      <c r="D38" s="7"/>
      <c r="E38" s="7"/>
      <c r="F38" s="7"/>
      <c r="G38" s="7"/>
      <c r="H38" s="7"/>
      <c r="I38" s="13" t="str">
        <f>IF(B38=VLOOKUP(A38,'表八'!$E$6:$G$57,3,0),"正确","错误")</f>
        <v>正确</v>
      </c>
    </row>
    <row r="39" spans="1:9" ht="18" customHeight="1">
      <c r="A39" s="9" t="s">
        <v>1480</v>
      </c>
      <c r="B39" s="6">
        <f t="shared" si="0"/>
        <v>150</v>
      </c>
      <c r="C39" s="7">
        <v>150</v>
      </c>
      <c r="D39" s="7"/>
      <c r="E39" s="7"/>
      <c r="F39" s="7"/>
      <c r="G39" s="7"/>
      <c r="H39" s="7"/>
      <c r="I39" s="13" t="str">
        <f>IF(B39=VLOOKUP(A39,'表八'!$E$6:$G$57,3,0),"正确","错误")</f>
        <v>正确</v>
      </c>
    </row>
    <row r="40" spans="1:9" ht="18" customHeight="1">
      <c r="A40" s="10" t="s">
        <v>1481</v>
      </c>
      <c r="B40" s="6">
        <f t="shared" si="0"/>
        <v>0</v>
      </c>
      <c r="C40" s="7"/>
      <c r="D40" s="7"/>
      <c r="E40" s="7"/>
      <c r="F40" s="7"/>
      <c r="G40" s="7"/>
      <c r="H40" s="7"/>
      <c r="I40" s="13" t="str">
        <f>IF(B40=VLOOKUP(A40,'表八'!$E$6:$G$57,3,0),"正确","错误")</f>
        <v>正确</v>
      </c>
    </row>
    <row r="41" spans="1:9" ht="18" customHeight="1">
      <c r="A41" s="10" t="s">
        <v>1482</v>
      </c>
      <c r="B41" s="6">
        <f t="shared" si="0"/>
        <v>0</v>
      </c>
      <c r="C41" s="7"/>
      <c r="D41" s="7"/>
      <c r="E41" s="7"/>
      <c r="F41" s="7"/>
      <c r="G41" s="7"/>
      <c r="H41" s="7"/>
      <c r="I41" s="13" t="str">
        <f>IF(B41=VLOOKUP(A41,'表八'!$E$6:$G$57,3,0),"正确","错误")</f>
        <v>正确</v>
      </c>
    </row>
    <row r="42" spans="1:9" ht="18" customHeight="1">
      <c r="A42" s="10" t="s">
        <v>1483</v>
      </c>
      <c r="B42" s="6">
        <f t="shared" si="0"/>
        <v>150</v>
      </c>
      <c r="C42" s="7">
        <v>150</v>
      </c>
      <c r="D42" s="7"/>
      <c r="E42" s="7"/>
      <c r="F42" s="7"/>
      <c r="G42" s="7"/>
      <c r="H42" s="7"/>
      <c r="I42" s="13" t="str">
        <f>IF(B42=VLOOKUP(A42,'表八'!$E$6:$G$57,3,0),"正确","错误")</f>
        <v>正确</v>
      </c>
    </row>
    <row r="43" spans="1:9" ht="18" customHeight="1">
      <c r="A43" s="9" t="s">
        <v>1484</v>
      </c>
      <c r="B43" s="6">
        <f t="shared" si="0"/>
        <v>0</v>
      </c>
      <c r="C43" s="7"/>
      <c r="D43" s="7"/>
      <c r="E43" s="7"/>
      <c r="F43" s="7"/>
      <c r="G43" s="7"/>
      <c r="H43" s="7"/>
      <c r="I43" s="13" t="str">
        <f>IF(B43=VLOOKUP(A43,'表八'!$E$6:$G$57,3,0),"正确","错误")</f>
        <v>正确</v>
      </c>
    </row>
    <row r="44" spans="1:9" ht="18" customHeight="1">
      <c r="A44" s="9" t="s">
        <v>1485</v>
      </c>
      <c r="B44" s="6">
        <f t="shared" si="0"/>
        <v>0</v>
      </c>
      <c r="C44" s="7"/>
      <c r="D44" s="7"/>
      <c r="E44" s="7"/>
      <c r="F44" s="7"/>
      <c r="G44" s="7"/>
      <c r="H44" s="7"/>
      <c r="I44" s="13" t="str">
        <f>IF(B44=VLOOKUP(A44,'表八'!$E$6:$G$57,3,0),"正确","错误")</f>
        <v>正确</v>
      </c>
    </row>
    <row r="45" spans="1:9" ht="18" customHeight="1">
      <c r="A45" s="9"/>
      <c r="B45" s="11"/>
      <c r="C45" s="7"/>
      <c r="D45" s="7"/>
      <c r="E45" s="7"/>
      <c r="F45" s="7"/>
      <c r="G45" s="7"/>
      <c r="H45" s="7"/>
      <c r="I45" s="14"/>
    </row>
    <row r="46" spans="1:9" ht="18" customHeight="1">
      <c r="A46" s="9"/>
      <c r="B46" s="11"/>
      <c r="C46" s="7"/>
      <c r="D46" s="7"/>
      <c r="E46" s="7"/>
      <c r="F46" s="7"/>
      <c r="G46" s="7"/>
      <c r="H46" s="7"/>
      <c r="I46" s="14"/>
    </row>
    <row r="47" spans="1:9" ht="18" customHeight="1">
      <c r="A47" s="9"/>
      <c r="B47" s="11"/>
      <c r="C47" s="7"/>
      <c r="D47" s="7"/>
      <c r="E47" s="7"/>
      <c r="F47" s="7"/>
      <c r="G47" s="7"/>
      <c r="H47" s="7"/>
      <c r="I47" s="14"/>
    </row>
    <row r="48" spans="1:9" ht="18" customHeight="1">
      <c r="A48" s="9"/>
      <c r="B48" s="11"/>
      <c r="C48" s="7"/>
      <c r="D48" s="7"/>
      <c r="E48" s="7"/>
      <c r="F48" s="7"/>
      <c r="G48" s="7"/>
      <c r="H48" s="7"/>
      <c r="I48" s="14"/>
    </row>
    <row r="49" spans="1:9" ht="18" customHeight="1">
      <c r="A49" s="9"/>
      <c r="B49" s="11"/>
      <c r="C49" s="7"/>
      <c r="D49" s="7"/>
      <c r="E49" s="7"/>
      <c r="F49" s="7"/>
      <c r="G49" s="7"/>
      <c r="H49" s="7"/>
      <c r="I49" s="14"/>
    </row>
    <row r="50" spans="1:9" ht="18" customHeight="1">
      <c r="A50" s="9"/>
      <c r="B50" s="11"/>
      <c r="C50" s="7"/>
      <c r="D50" s="7"/>
      <c r="E50" s="7"/>
      <c r="F50" s="7"/>
      <c r="G50" s="7"/>
      <c r="H50" s="7"/>
      <c r="I50" s="14"/>
    </row>
    <row r="51" spans="1:9" ht="18" customHeight="1">
      <c r="A51" s="9"/>
      <c r="B51" s="11"/>
      <c r="C51" s="7"/>
      <c r="D51" s="7"/>
      <c r="E51" s="7"/>
      <c r="F51" s="7"/>
      <c r="G51" s="7"/>
      <c r="H51" s="7"/>
      <c r="I51" s="14"/>
    </row>
    <row r="52" spans="1:9" ht="18" customHeight="1">
      <c r="A52" s="9"/>
      <c r="B52" s="11"/>
      <c r="C52" s="7"/>
      <c r="D52" s="7"/>
      <c r="E52" s="7"/>
      <c r="F52" s="7"/>
      <c r="G52" s="7"/>
      <c r="H52" s="7"/>
      <c r="I52" s="14"/>
    </row>
    <row r="53" spans="1:9" ht="18" customHeight="1">
      <c r="A53" s="9"/>
      <c r="B53" s="11"/>
      <c r="C53" s="7"/>
      <c r="D53" s="7"/>
      <c r="E53" s="7"/>
      <c r="F53" s="7"/>
      <c r="G53" s="7"/>
      <c r="H53" s="7"/>
      <c r="I53" s="14"/>
    </row>
    <row r="54" spans="1:9" ht="18" customHeight="1">
      <c r="A54" s="9"/>
      <c r="B54" s="11"/>
      <c r="C54" s="7"/>
      <c r="D54" s="7"/>
      <c r="E54" s="7"/>
      <c r="F54" s="7"/>
      <c r="G54" s="7"/>
      <c r="H54" s="7"/>
      <c r="I54" s="14"/>
    </row>
    <row r="55" spans="1:9" ht="18" customHeight="1">
      <c r="A55" s="9"/>
      <c r="B55" s="11"/>
      <c r="C55" s="7"/>
      <c r="D55" s="7"/>
      <c r="E55" s="7"/>
      <c r="F55" s="7"/>
      <c r="G55" s="7"/>
      <c r="H55" s="7"/>
      <c r="I55" s="14"/>
    </row>
    <row r="56" spans="1:9" ht="18" customHeight="1">
      <c r="A56" s="9"/>
      <c r="B56" s="11"/>
      <c r="C56" s="7"/>
      <c r="D56" s="7"/>
      <c r="E56" s="7"/>
      <c r="F56" s="7"/>
      <c r="G56" s="7"/>
      <c r="H56" s="7"/>
      <c r="I56" s="14"/>
    </row>
    <row r="57" spans="1:9" ht="18" customHeight="1">
      <c r="A57" s="9"/>
      <c r="B57" s="11"/>
      <c r="C57" s="7"/>
      <c r="D57" s="7"/>
      <c r="E57" s="7"/>
      <c r="F57" s="7"/>
      <c r="G57" s="7"/>
      <c r="H57" s="7"/>
      <c r="I57" s="14"/>
    </row>
    <row r="58" spans="1:9" ht="18" customHeight="1">
      <c r="A58" s="12" t="s">
        <v>1149</v>
      </c>
      <c r="B58" s="6">
        <f t="shared" si="0"/>
        <v>29091</v>
      </c>
      <c r="C58" s="7">
        <f>C6+C8+C11+C14+C20+C25+C32+C37+C39+C43+C44</f>
        <v>29091</v>
      </c>
      <c r="D58" s="7"/>
      <c r="E58" s="7"/>
      <c r="F58" s="7"/>
      <c r="G58" s="7"/>
      <c r="H58" s="7"/>
      <c r="I58" s="13" t="str">
        <f>IF(B58=VLOOKUP(A58,'表八'!$E$6:$G$57,3,0),"正确","错误")</f>
        <v>正确</v>
      </c>
    </row>
    <row r="59" ht="18" customHeight="1"/>
    <row r="60" ht="18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zoomScale="85" zoomScaleNormal="85" workbookViewId="0" topLeftCell="A1">
      <selection activeCell="A11" sqref="A11"/>
    </sheetView>
  </sheetViews>
  <sheetFormatPr defaultColWidth="9.00390625" defaultRowHeight="14.25"/>
  <cols>
    <col min="1" max="1" width="117.625" style="158" customWidth="1"/>
    <col min="2" max="16384" width="9.00390625" style="158" customWidth="1"/>
  </cols>
  <sheetData>
    <row r="1" ht="36.75" customHeight="1">
      <c r="A1" s="161" t="s">
        <v>2</v>
      </c>
    </row>
    <row r="2" ht="52.5" customHeight="1">
      <c r="A2" s="162"/>
    </row>
    <row r="3" ht="178.5" customHeight="1">
      <c r="A3" s="163" t="s">
        <v>3</v>
      </c>
    </row>
    <row r="4" ht="54" customHeight="1">
      <c r="A4" s="163"/>
    </row>
    <row r="5" ht="58.5" customHeight="1">
      <c r="A5" s="164" t="s">
        <v>4</v>
      </c>
    </row>
    <row r="6" ht="24.75" customHeight="1">
      <c r="A6" s="165" t="s">
        <v>5</v>
      </c>
    </row>
    <row r="7" ht="42" customHeight="1">
      <c r="A7" s="165"/>
    </row>
  </sheetData>
  <sheetProtection/>
  <printOptions horizontalCentered="1"/>
  <pageMargins left="0.7900000000000001" right="0.7900000000000001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showGridLines="0" showZeros="0" workbookViewId="0" topLeftCell="A3">
      <selection activeCell="A11" sqref="A11"/>
    </sheetView>
  </sheetViews>
  <sheetFormatPr defaultColWidth="9.00390625" defaultRowHeight="14.25"/>
  <cols>
    <col min="1" max="1" width="117.375" style="158" customWidth="1"/>
    <col min="2" max="16384" width="9.00390625" style="158" customWidth="1"/>
  </cols>
  <sheetData>
    <row r="1" ht="48.75" customHeight="1">
      <c r="A1" s="159" t="s">
        <v>6</v>
      </c>
    </row>
    <row r="2" ht="16.5" customHeight="1">
      <c r="A2" s="159"/>
    </row>
    <row r="3" s="157" customFormat="1" ht="27.75" customHeight="1">
      <c r="A3" s="160" t="s">
        <v>7</v>
      </c>
    </row>
    <row r="4" s="157" customFormat="1" ht="27.75" customHeight="1">
      <c r="A4" s="160" t="s">
        <v>8</v>
      </c>
    </row>
    <row r="5" s="157" customFormat="1" ht="27.75" customHeight="1">
      <c r="A5" s="160" t="s">
        <v>9</v>
      </c>
    </row>
    <row r="6" s="157" customFormat="1" ht="27.75" customHeight="1">
      <c r="A6" s="160" t="s">
        <v>10</v>
      </c>
    </row>
    <row r="7" s="157" customFormat="1" ht="27.75" customHeight="1">
      <c r="A7" s="160" t="s">
        <v>11</v>
      </c>
    </row>
    <row r="8" s="157" customFormat="1" ht="27.75" customHeight="1">
      <c r="A8" s="160" t="s">
        <v>12</v>
      </c>
    </row>
    <row r="9" s="157" customFormat="1" ht="27.75" customHeight="1">
      <c r="A9" s="160" t="s">
        <v>13</v>
      </c>
    </row>
    <row r="10" s="157" customFormat="1" ht="27.75" customHeight="1">
      <c r="A10" s="160" t="s">
        <v>14</v>
      </c>
    </row>
    <row r="11" s="157" customFormat="1" ht="27.75" customHeight="1">
      <c r="A11" s="160" t="s">
        <v>15</v>
      </c>
    </row>
    <row r="12" s="157" customFormat="1" ht="27.75" customHeight="1">
      <c r="A12" s="160" t="s">
        <v>16</v>
      </c>
    </row>
    <row r="13" s="157" customFormat="1" ht="27.75" customHeight="1">
      <c r="A13" s="160" t="s">
        <v>17</v>
      </c>
    </row>
  </sheetData>
  <sheetProtection/>
  <printOptions horizontalCentered="1"/>
  <pageMargins left="0.75" right="0.75" top="0.44" bottom="0.66" header="0.22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workbookViewId="0" topLeftCell="A1">
      <pane ySplit="4" topLeftCell="A6" activePane="bottomLeft" state="frozen"/>
      <selection pane="topLeft" activeCell="A11" sqref="A11"/>
      <selection pane="bottomLeft" activeCell="A11" sqref="A11"/>
    </sheetView>
  </sheetViews>
  <sheetFormatPr defaultColWidth="9.00390625" defaultRowHeight="14.25"/>
  <cols>
    <col min="1" max="1" width="36.125" style="41" customWidth="1"/>
    <col min="2" max="4" width="30.625" style="41" customWidth="1"/>
    <col min="5" max="16384" width="9.00390625" style="41" customWidth="1"/>
  </cols>
  <sheetData>
    <row r="1" ht="18" customHeight="1">
      <c r="A1" s="27" t="s">
        <v>18</v>
      </c>
    </row>
    <row r="2" spans="1:4" s="27" customFormat="1" ht="20.25">
      <c r="A2" s="166" t="s">
        <v>19</v>
      </c>
      <c r="B2" s="166"/>
      <c r="C2" s="166"/>
      <c r="D2" s="166"/>
    </row>
    <row r="3" spans="1:4" ht="20.25" customHeight="1">
      <c r="A3" s="27"/>
      <c r="D3" s="154" t="s">
        <v>20</v>
      </c>
    </row>
    <row r="4" spans="1:4" ht="31.5" customHeight="1">
      <c r="A4" s="44" t="s">
        <v>21</v>
      </c>
      <c r="B4" s="20" t="s">
        <v>22</v>
      </c>
      <c r="C4" s="44" t="s">
        <v>23</v>
      </c>
      <c r="D4" s="44" t="s">
        <v>24</v>
      </c>
    </row>
    <row r="5" spans="1:4" ht="19.5" customHeight="1">
      <c r="A5" s="7" t="s">
        <v>25</v>
      </c>
      <c r="B5" s="6">
        <f>SUM(B6:B22)</f>
        <v>50675</v>
      </c>
      <c r="C5" s="6">
        <f>SUM(C6:C22)</f>
        <v>54200</v>
      </c>
      <c r="D5" s="6">
        <f>ROUND(IF(B5=0,0,C5/B5*100),2)</f>
        <v>106.96</v>
      </c>
    </row>
    <row r="6" spans="1:4" ht="19.5" customHeight="1">
      <c r="A6" s="7" t="s">
        <v>26</v>
      </c>
      <c r="B6" s="7">
        <v>13643</v>
      </c>
      <c r="C6" s="7">
        <v>19575</v>
      </c>
      <c r="D6" s="6">
        <f aca="true" t="shared" si="0" ref="D6:D34">ROUND(IF(B6=0,0,C6/B6*100),2)</f>
        <v>143.48</v>
      </c>
    </row>
    <row r="7" spans="1:4" ht="19.5" customHeight="1">
      <c r="A7" s="7" t="s">
        <v>27</v>
      </c>
      <c r="B7" s="7">
        <v>138</v>
      </c>
      <c r="C7" s="7"/>
      <c r="D7" s="6">
        <f t="shared" si="0"/>
        <v>0</v>
      </c>
    </row>
    <row r="8" spans="1:4" ht="19.5" customHeight="1">
      <c r="A8" s="7" t="s">
        <v>28</v>
      </c>
      <c r="B8" s="7">
        <v>3209</v>
      </c>
      <c r="C8" s="7">
        <v>2639</v>
      </c>
      <c r="D8" s="6">
        <f t="shared" si="0"/>
        <v>82.24</v>
      </c>
    </row>
    <row r="9" spans="1:4" ht="19.5" customHeight="1">
      <c r="A9" s="7" t="s">
        <v>29</v>
      </c>
      <c r="B9" s="7"/>
      <c r="C9" s="7"/>
      <c r="D9" s="6">
        <f t="shared" si="0"/>
        <v>0</v>
      </c>
    </row>
    <row r="10" spans="1:4" ht="19.5" customHeight="1">
      <c r="A10" s="7" t="s">
        <v>30</v>
      </c>
      <c r="B10" s="7">
        <v>1314</v>
      </c>
      <c r="C10" s="7">
        <v>2414</v>
      </c>
      <c r="D10" s="6">
        <f t="shared" si="0"/>
        <v>183.71</v>
      </c>
    </row>
    <row r="11" spans="1:4" ht="19.5" customHeight="1">
      <c r="A11" s="7" t="s">
        <v>31</v>
      </c>
      <c r="B11" s="7">
        <v>4165</v>
      </c>
      <c r="C11" s="7">
        <v>5970</v>
      </c>
      <c r="D11" s="6">
        <f t="shared" si="0"/>
        <v>143.34</v>
      </c>
    </row>
    <row r="12" spans="1:4" ht="19.5" customHeight="1">
      <c r="A12" s="7" t="s">
        <v>32</v>
      </c>
      <c r="B12" s="7">
        <v>1597</v>
      </c>
      <c r="C12" s="7">
        <v>3641</v>
      </c>
      <c r="D12" s="6">
        <f t="shared" si="0"/>
        <v>227.99</v>
      </c>
    </row>
    <row r="13" spans="1:4" ht="19.5" customHeight="1">
      <c r="A13" s="7" t="s">
        <v>33</v>
      </c>
      <c r="B13" s="7">
        <v>979</v>
      </c>
      <c r="C13" s="7">
        <v>5316</v>
      </c>
      <c r="D13" s="6">
        <f t="shared" si="0"/>
        <v>543</v>
      </c>
    </row>
    <row r="14" spans="1:4" ht="19.5" customHeight="1">
      <c r="A14" s="7" t="s">
        <v>34</v>
      </c>
      <c r="B14" s="7">
        <v>620</v>
      </c>
      <c r="C14" s="7">
        <v>700</v>
      </c>
      <c r="D14" s="6">
        <f t="shared" si="0"/>
        <v>112.9</v>
      </c>
    </row>
    <row r="15" spans="1:4" ht="19.5" customHeight="1">
      <c r="A15" s="7" t="s">
        <v>35</v>
      </c>
      <c r="B15" s="7">
        <v>1189</v>
      </c>
      <c r="C15" s="7">
        <v>910</v>
      </c>
      <c r="D15" s="6">
        <f t="shared" si="0"/>
        <v>76.53</v>
      </c>
    </row>
    <row r="16" spans="1:4" ht="19.5" customHeight="1">
      <c r="A16" s="7" t="s">
        <v>36</v>
      </c>
      <c r="B16" s="7">
        <v>9372</v>
      </c>
      <c r="C16" s="7">
        <v>5500</v>
      </c>
      <c r="D16" s="6">
        <f t="shared" si="0"/>
        <v>58.69</v>
      </c>
    </row>
    <row r="17" spans="1:4" ht="19.5" customHeight="1">
      <c r="A17" s="7" t="s">
        <v>37</v>
      </c>
      <c r="B17" s="7">
        <v>397</v>
      </c>
      <c r="C17" s="7">
        <v>430</v>
      </c>
      <c r="D17" s="6">
        <f t="shared" si="0"/>
        <v>108.31</v>
      </c>
    </row>
    <row r="18" spans="1:4" ht="19.5" customHeight="1">
      <c r="A18" s="7" t="s">
        <v>38</v>
      </c>
      <c r="B18" s="7">
        <v>5552</v>
      </c>
      <c r="C18" s="7">
        <v>3105</v>
      </c>
      <c r="D18" s="6">
        <f t="shared" si="0"/>
        <v>55.93</v>
      </c>
    </row>
    <row r="19" spans="1:4" ht="19.5" customHeight="1">
      <c r="A19" s="7" t="s">
        <v>39</v>
      </c>
      <c r="B19" s="7">
        <v>8500</v>
      </c>
      <c r="C19" s="7">
        <v>4000</v>
      </c>
      <c r="D19" s="6">
        <f t="shared" si="0"/>
        <v>47.06</v>
      </c>
    </row>
    <row r="20" spans="1:4" ht="19.5" customHeight="1">
      <c r="A20" s="7" t="s">
        <v>40</v>
      </c>
      <c r="B20" s="7"/>
      <c r="C20" s="7"/>
      <c r="D20" s="6">
        <f t="shared" si="0"/>
        <v>0</v>
      </c>
    </row>
    <row r="21" spans="1:4" ht="19.5" customHeight="1">
      <c r="A21" s="155" t="s">
        <v>41</v>
      </c>
      <c r="B21" s="7"/>
      <c r="C21" s="7"/>
      <c r="D21" s="6"/>
    </row>
    <row r="22" spans="1:4" ht="19.5" customHeight="1">
      <c r="A22" s="7" t="s">
        <v>42</v>
      </c>
      <c r="B22" s="7"/>
      <c r="C22" s="7"/>
      <c r="D22" s="6">
        <f t="shared" si="0"/>
        <v>0</v>
      </c>
    </row>
    <row r="23" spans="1:4" ht="21" customHeight="1">
      <c r="A23" s="7" t="s">
        <v>43</v>
      </c>
      <c r="B23" s="6">
        <f>SUM(B24:B31)</f>
        <v>36959</v>
      </c>
      <c r="C23" s="6">
        <f>SUM(C24:C31)</f>
        <v>28800</v>
      </c>
      <c r="D23" s="6">
        <f t="shared" si="0"/>
        <v>77.92</v>
      </c>
    </row>
    <row r="24" spans="1:4" ht="19.5" customHeight="1">
      <c r="A24" s="7" t="s">
        <v>44</v>
      </c>
      <c r="B24" s="7">
        <v>1090</v>
      </c>
      <c r="C24" s="7">
        <v>4000</v>
      </c>
      <c r="D24" s="6">
        <f t="shared" si="0"/>
        <v>366.97</v>
      </c>
    </row>
    <row r="25" spans="1:4" ht="19.5" customHeight="1">
      <c r="A25" s="7" t="s">
        <v>45</v>
      </c>
      <c r="B25" s="7">
        <v>3171</v>
      </c>
      <c r="C25" s="7">
        <v>6000</v>
      </c>
      <c r="D25" s="6">
        <f t="shared" si="0"/>
        <v>189.21</v>
      </c>
    </row>
    <row r="26" spans="1:4" ht="19.5" customHeight="1">
      <c r="A26" s="7" t="s">
        <v>46</v>
      </c>
      <c r="B26" s="7">
        <v>3052</v>
      </c>
      <c r="C26" s="7">
        <v>3500</v>
      </c>
      <c r="D26" s="6">
        <f t="shared" si="0"/>
        <v>114.68</v>
      </c>
    </row>
    <row r="27" spans="1:4" ht="19.5" customHeight="1">
      <c r="A27" s="7" t="s">
        <v>47</v>
      </c>
      <c r="B27" s="7"/>
      <c r="C27" s="7"/>
      <c r="D27" s="6">
        <f t="shared" si="0"/>
        <v>0</v>
      </c>
    </row>
    <row r="28" spans="1:4" ht="19.5" customHeight="1">
      <c r="A28" s="7" t="s">
        <v>48</v>
      </c>
      <c r="B28" s="7">
        <v>29116</v>
      </c>
      <c r="C28" s="7">
        <v>15300</v>
      </c>
      <c r="D28" s="6">
        <f t="shared" si="0"/>
        <v>52.55</v>
      </c>
    </row>
    <row r="29" spans="1:4" ht="19.5" customHeight="1">
      <c r="A29" s="7" t="s">
        <v>49</v>
      </c>
      <c r="B29" s="7"/>
      <c r="C29" s="7"/>
      <c r="D29" s="6">
        <f t="shared" si="0"/>
        <v>0</v>
      </c>
    </row>
    <row r="30" spans="1:4" s="153" customFormat="1" ht="19.5" customHeight="1">
      <c r="A30" s="7" t="s">
        <v>50</v>
      </c>
      <c r="B30" s="156">
        <v>530</v>
      </c>
      <c r="C30" s="156"/>
      <c r="D30" s="6">
        <f t="shared" si="0"/>
        <v>0</v>
      </c>
    </row>
    <row r="31" spans="1:4" s="153" customFormat="1" ht="19.5" customHeight="1">
      <c r="A31" s="7" t="s">
        <v>51</v>
      </c>
      <c r="B31" s="156"/>
      <c r="C31" s="156"/>
      <c r="D31" s="6">
        <f t="shared" si="0"/>
        <v>0</v>
      </c>
    </row>
    <row r="32" spans="1:4" s="153" customFormat="1" ht="19.5" customHeight="1">
      <c r="A32" s="7" t="s">
        <v>2</v>
      </c>
      <c r="B32" s="156"/>
      <c r="C32" s="156"/>
      <c r="D32" s="6">
        <f t="shared" si="0"/>
        <v>0</v>
      </c>
    </row>
    <row r="33" spans="1:4" ht="19.5" customHeight="1">
      <c r="A33" s="7" t="s">
        <v>2</v>
      </c>
      <c r="B33" s="7"/>
      <c r="C33" s="7"/>
      <c r="D33" s="6">
        <f t="shared" si="0"/>
        <v>0</v>
      </c>
    </row>
    <row r="34" spans="1:4" ht="19.5" customHeight="1">
      <c r="A34" s="12" t="s">
        <v>52</v>
      </c>
      <c r="B34" s="6">
        <f>B5+B23</f>
        <v>87634</v>
      </c>
      <c r="C34" s="6">
        <f>C5+C23</f>
        <v>83000</v>
      </c>
      <c r="D34" s="6">
        <f t="shared" si="0"/>
        <v>94.71</v>
      </c>
    </row>
    <row r="35" spans="1:4" ht="18.75" customHeight="1">
      <c r="A35" s="167" t="s">
        <v>2</v>
      </c>
      <c r="B35" s="167"/>
      <c r="C35" s="167"/>
      <c r="D35" s="167"/>
    </row>
    <row r="36" ht="19.5" customHeight="1"/>
    <row r="37" ht="19.5" customHeight="1"/>
    <row r="38" ht="19.5" customHeight="1"/>
    <row r="39" ht="19.5" customHeight="1"/>
  </sheetData>
  <sheetProtection/>
  <mergeCells count="2">
    <mergeCell ref="A2:D2"/>
    <mergeCell ref="A35:D35"/>
  </mergeCells>
  <printOptions horizontalCentered="1"/>
  <pageMargins left="0.47" right="0.47" top="0.2" bottom="0.08" header="0" footer="0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14"/>
  <sheetViews>
    <sheetView showZeros="0" workbookViewId="0" topLeftCell="A1">
      <pane xSplit="1" ySplit="4" topLeftCell="B1296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00390625" defaultRowHeight="14.25"/>
  <cols>
    <col min="1" max="1" width="44.00390625" style="40" customWidth="1"/>
    <col min="2" max="2" width="14.875" style="40" customWidth="1"/>
    <col min="3" max="3" width="13.50390625" style="40" customWidth="1"/>
    <col min="4" max="4" width="13.875" style="40" customWidth="1"/>
    <col min="5" max="5" width="15.00390625" style="40" customWidth="1"/>
    <col min="6" max="16384" width="9.00390625" style="40" customWidth="1"/>
  </cols>
  <sheetData>
    <row r="1" spans="1:5" ht="18" customHeight="1">
      <c r="A1" s="83" t="s">
        <v>53</v>
      </c>
      <c r="E1" s="144" t="s">
        <v>2</v>
      </c>
    </row>
    <row r="2" spans="1:5" s="83" customFormat="1" ht="20.25">
      <c r="A2" s="168" t="s">
        <v>54</v>
      </c>
      <c r="B2" s="168"/>
      <c r="C2" s="168"/>
      <c r="D2" s="168"/>
      <c r="E2" s="168"/>
    </row>
    <row r="3" ht="20.25" customHeight="1">
      <c r="E3" s="144" t="s">
        <v>20</v>
      </c>
    </row>
    <row r="4" spans="1:5" ht="36" customHeight="1">
      <c r="A4" s="114" t="s">
        <v>55</v>
      </c>
      <c r="B4" s="115" t="s">
        <v>22</v>
      </c>
      <c r="C4" s="114" t="s">
        <v>23</v>
      </c>
      <c r="D4" s="115" t="s">
        <v>24</v>
      </c>
      <c r="E4" s="114" t="s">
        <v>56</v>
      </c>
    </row>
    <row r="5" spans="1:5" ht="19.5" customHeight="1">
      <c r="A5" s="11" t="s">
        <v>57</v>
      </c>
      <c r="B5" s="132">
        <f>B6+B18+B27+B39+B51+B62+B73+B85+B94+B104+B119+B128+B139+B151+B161+B174+B181+B188+B197+B203+B210+B218+B225+B231+B237+B243+B249+B255</f>
        <v>15251</v>
      </c>
      <c r="C5" s="132">
        <f>C6+C18+C27+C39+C51+C62+C73+C85+C94+C104+C119+C128+C139+C151+C161+C174+C181+C188+C197+C203+C210+C218+C225+C231+C237+C243+C249+C255</f>
        <v>11198</v>
      </c>
      <c r="D5" s="6">
        <f>ROUND(IF(B5=0,0,C5/B5*100),2)</f>
        <v>73.42</v>
      </c>
      <c r="E5" s="11"/>
    </row>
    <row r="6" spans="1:5" ht="19.5" customHeight="1">
      <c r="A6" s="145" t="s">
        <v>58</v>
      </c>
      <c r="B6" s="6">
        <f>SUM(B7:B17)</f>
        <v>785</v>
      </c>
      <c r="C6" s="6">
        <f>SUM(C7:C17)</f>
        <v>415</v>
      </c>
      <c r="D6" s="6">
        <f aca="true" t="shared" si="0" ref="D6:D69">ROUND(IF(B6=0,0,C6/B6*100),2)</f>
        <v>52.87</v>
      </c>
      <c r="E6" s="11"/>
    </row>
    <row r="7" spans="1:5" ht="19.5" customHeight="1">
      <c r="A7" s="145" t="s">
        <v>59</v>
      </c>
      <c r="B7" s="11">
        <v>751</v>
      </c>
      <c r="C7" s="11">
        <v>380</v>
      </c>
      <c r="D7" s="6">
        <f t="shared" si="0"/>
        <v>50.6</v>
      </c>
      <c r="E7" s="11"/>
    </row>
    <row r="8" spans="1:5" ht="19.5" customHeight="1">
      <c r="A8" s="145" t="s">
        <v>60</v>
      </c>
      <c r="B8" s="11"/>
      <c r="C8" s="11"/>
      <c r="D8" s="6">
        <f t="shared" si="0"/>
        <v>0</v>
      </c>
      <c r="E8" s="11"/>
    </row>
    <row r="9" spans="1:5" ht="19.5" customHeight="1">
      <c r="A9" s="146" t="s">
        <v>61</v>
      </c>
      <c r="B9" s="11"/>
      <c r="C9" s="11"/>
      <c r="D9" s="6">
        <f t="shared" si="0"/>
        <v>0</v>
      </c>
      <c r="E9" s="11"/>
    </row>
    <row r="10" spans="1:5" ht="19.5" customHeight="1">
      <c r="A10" s="146" t="s">
        <v>62</v>
      </c>
      <c r="B10" s="11">
        <v>21</v>
      </c>
      <c r="C10" s="11">
        <v>20</v>
      </c>
      <c r="D10" s="6">
        <f t="shared" si="0"/>
        <v>95.24</v>
      </c>
      <c r="E10" s="11"/>
    </row>
    <row r="11" spans="1:5" ht="19.5" customHeight="1">
      <c r="A11" s="146" t="s">
        <v>63</v>
      </c>
      <c r="B11" s="11"/>
      <c r="C11" s="11"/>
      <c r="D11" s="6">
        <f t="shared" si="0"/>
        <v>0</v>
      </c>
      <c r="E11" s="11"/>
    </row>
    <row r="12" spans="1:5" ht="19.5" customHeight="1">
      <c r="A12" s="11" t="s">
        <v>64</v>
      </c>
      <c r="B12" s="11"/>
      <c r="C12" s="11"/>
      <c r="D12" s="6">
        <f t="shared" si="0"/>
        <v>0</v>
      </c>
      <c r="E12" s="11"/>
    </row>
    <row r="13" spans="1:5" ht="19.5" customHeight="1">
      <c r="A13" s="11" t="s">
        <v>65</v>
      </c>
      <c r="B13" s="11"/>
      <c r="C13" s="11"/>
      <c r="D13" s="6">
        <f t="shared" si="0"/>
        <v>0</v>
      </c>
      <c r="E13" s="11"/>
    </row>
    <row r="14" spans="1:5" ht="19.5" customHeight="1">
      <c r="A14" s="11" t="s">
        <v>66</v>
      </c>
      <c r="B14" s="11">
        <v>13</v>
      </c>
      <c r="C14" s="11">
        <v>15</v>
      </c>
      <c r="D14" s="6">
        <f t="shared" si="0"/>
        <v>115.38</v>
      </c>
      <c r="E14" s="11"/>
    </row>
    <row r="15" spans="1:5" ht="19.5" customHeight="1">
      <c r="A15" s="11" t="s">
        <v>67</v>
      </c>
      <c r="B15" s="11"/>
      <c r="C15" s="11"/>
      <c r="D15" s="6">
        <f t="shared" si="0"/>
        <v>0</v>
      </c>
      <c r="E15" s="11"/>
    </row>
    <row r="16" spans="1:5" ht="19.5" customHeight="1">
      <c r="A16" s="11" t="s">
        <v>68</v>
      </c>
      <c r="B16" s="11"/>
      <c r="C16" s="11"/>
      <c r="D16" s="6">
        <f t="shared" si="0"/>
        <v>0</v>
      </c>
      <c r="E16" s="11"/>
    </row>
    <row r="17" spans="1:5" ht="19.5" customHeight="1">
      <c r="A17" s="11" t="s">
        <v>69</v>
      </c>
      <c r="B17" s="11"/>
      <c r="C17" s="11"/>
      <c r="D17" s="6">
        <f t="shared" si="0"/>
        <v>0</v>
      </c>
      <c r="E17" s="11"/>
    </row>
    <row r="18" spans="1:5" ht="19.5" customHeight="1">
      <c r="A18" s="145" t="s">
        <v>70</v>
      </c>
      <c r="B18" s="6">
        <f>SUM(B19:B26)</f>
        <v>441</v>
      </c>
      <c r="C18" s="6">
        <f>SUM(C19:C26)</f>
        <v>332</v>
      </c>
      <c r="D18" s="6">
        <f t="shared" si="0"/>
        <v>75.28</v>
      </c>
      <c r="E18" s="11"/>
    </row>
    <row r="19" spans="1:5" ht="19.5" customHeight="1">
      <c r="A19" s="145" t="s">
        <v>59</v>
      </c>
      <c r="B19" s="11">
        <v>411</v>
      </c>
      <c r="C19" s="11">
        <v>302</v>
      </c>
      <c r="D19" s="6">
        <f t="shared" si="0"/>
        <v>73.48</v>
      </c>
      <c r="E19" s="11"/>
    </row>
    <row r="20" spans="1:5" ht="19.5" customHeight="1">
      <c r="A20" s="145" t="s">
        <v>60</v>
      </c>
      <c r="B20" s="11"/>
      <c r="C20" s="11"/>
      <c r="D20" s="6">
        <f t="shared" si="0"/>
        <v>0</v>
      </c>
      <c r="E20" s="11"/>
    </row>
    <row r="21" spans="1:5" ht="19.5" customHeight="1">
      <c r="A21" s="146" t="s">
        <v>61</v>
      </c>
      <c r="B21" s="11"/>
      <c r="C21" s="11"/>
      <c r="D21" s="6">
        <f t="shared" si="0"/>
        <v>0</v>
      </c>
      <c r="E21" s="11"/>
    </row>
    <row r="22" spans="1:5" ht="19.5" customHeight="1">
      <c r="A22" s="146" t="s">
        <v>71</v>
      </c>
      <c r="B22" s="11">
        <v>17</v>
      </c>
      <c r="C22" s="11">
        <v>20</v>
      </c>
      <c r="D22" s="6">
        <f t="shared" si="0"/>
        <v>117.65</v>
      </c>
      <c r="E22" s="11"/>
    </row>
    <row r="23" spans="1:5" ht="19.5" customHeight="1">
      <c r="A23" s="146" t="s">
        <v>72</v>
      </c>
      <c r="B23" s="11">
        <v>13</v>
      </c>
      <c r="C23" s="11">
        <v>10</v>
      </c>
      <c r="D23" s="6">
        <f t="shared" si="0"/>
        <v>76.92</v>
      </c>
      <c r="E23" s="11"/>
    </row>
    <row r="24" spans="1:5" ht="19.5" customHeight="1">
      <c r="A24" s="146" t="s">
        <v>73</v>
      </c>
      <c r="B24" s="11"/>
      <c r="C24" s="11"/>
      <c r="D24" s="6">
        <f t="shared" si="0"/>
        <v>0</v>
      </c>
      <c r="E24" s="11"/>
    </row>
    <row r="25" spans="1:5" ht="19.5" customHeight="1">
      <c r="A25" s="146" t="s">
        <v>68</v>
      </c>
      <c r="B25" s="11"/>
      <c r="C25" s="11"/>
      <c r="D25" s="6">
        <f t="shared" si="0"/>
        <v>0</v>
      </c>
      <c r="E25" s="11"/>
    </row>
    <row r="26" spans="1:5" ht="19.5" customHeight="1">
      <c r="A26" s="146" t="s">
        <v>74</v>
      </c>
      <c r="B26" s="11"/>
      <c r="C26" s="11"/>
      <c r="D26" s="6">
        <f t="shared" si="0"/>
        <v>0</v>
      </c>
      <c r="E26" s="11"/>
    </row>
    <row r="27" spans="1:5" ht="19.5" customHeight="1">
      <c r="A27" s="145" t="s">
        <v>75</v>
      </c>
      <c r="B27" s="6">
        <f>SUM(B28:B38)</f>
        <v>3827</v>
      </c>
      <c r="C27" s="6">
        <f>SUM(C28:C38)</f>
        <v>2348</v>
      </c>
      <c r="D27" s="6">
        <f t="shared" si="0"/>
        <v>61.35</v>
      </c>
      <c r="E27" s="11"/>
    </row>
    <row r="28" spans="1:5" ht="19.5" customHeight="1">
      <c r="A28" s="145" t="s">
        <v>59</v>
      </c>
      <c r="B28" s="11">
        <v>3465</v>
      </c>
      <c r="C28" s="11">
        <v>2188</v>
      </c>
      <c r="D28" s="6">
        <f t="shared" si="0"/>
        <v>63.15</v>
      </c>
      <c r="E28" s="11"/>
    </row>
    <row r="29" spans="1:5" ht="19.5" customHeight="1">
      <c r="A29" s="145" t="s">
        <v>60</v>
      </c>
      <c r="B29" s="11"/>
      <c r="C29" s="11"/>
      <c r="D29" s="6">
        <f t="shared" si="0"/>
        <v>0</v>
      </c>
      <c r="E29" s="11"/>
    </row>
    <row r="30" spans="1:5" ht="19.5" customHeight="1">
      <c r="A30" s="146" t="s">
        <v>61</v>
      </c>
      <c r="B30" s="11"/>
      <c r="C30" s="11">
        <v>30</v>
      </c>
      <c r="D30" s="6">
        <f t="shared" si="0"/>
        <v>0</v>
      </c>
      <c r="E30" s="11"/>
    </row>
    <row r="31" spans="1:5" ht="19.5" customHeight="1">
      <c r="A31" s="146" t="s">
        <v>76</v>
      </c>
      <c r="B31" s="11"/>
      <c r="C31" s="11"/>
      <c r="D31" s="6">
        <f t="shared" si="0"/>
        <v>0</v>
      </c>
      <c r="E31" s="11"/>
    </row>
    <row r="32" spans="1:5" ht="19.5" customHeight="1">
      <c r="A32" s="146" t="s">
        <v>77</v>
      </c>
      <c r="B32" s="11"/>
      <c r="C32" s="11"/>
      <c r="D32" s="6">
        <f t="shared" si="0"/>
        <v>0</v>
      </c>
      <c r="E32" s="11"/>
    </row>
    <row r="33" spans="1:5" ht="19.5" customHeight="1">
      <c r="A33" s="145" t="s">
        <v>78</v>
      </c>
      <c r="B33" s="11"/>
      <c r="C33" s="11"/>
      <c r="D33" s="6">
        <f t="shared" si="0"/>
        <v>0</v>
      </c>
      <c r="E33" s="11"/>
    </row>
    <row r="34" spans="1:5" ht="19.5" customHeight="1">
      <c r="A34" s="145" t="s">
        <v>79</v>
      </c>
      <c r="B34" s="11"/>
      <c r="C34" s="11"/>
      <c r="D34" s="6">
        <f t="shared" si="0"/>
        <v>0</v>
      </c>
      <c r="E34" s="11"/>
    </row>
    <row r="35" spans="1:5" ht="19.5" customHeight="1">
      <c r="A35" s="145" t="s">
        <v>80</v>
      </c>
      <c r="B35" s="11">
        <v>121</v>
      </c>
      <c r="C35" s="11">
        <v>30</v>
      </c>
      <c r="D35" s="6">
        <f t="shared" si="0"/>
        <v>24.79</v>
      </c>
      <c r="E35" s="11"/>
    </row>
    <row r="36" spans="1:5" ht="19.5" customHeight="1">
      <c r="A36" s="146" t="s">
        <v>81</v>
      </c>
      <c r="B36" s="11"/>
      <c r="C36" s="11"/>
      <c r="D36" s="6">
        <f t="shared" si="0"/>
        <v>0</v>
      </c>
      <c r="E36" s="11"/>
    </row>
    <row r="37" spans="1:5" ht="19.5" customHeight="1">
      <c r="A37" s="146" t="s">
        <v>68</v>
      </c>
      <c r="B37" s="11"/>
      <c r="C37" s="11"/>
      <c r="D37" s="6">
        <f t="shared" si="0"/>
        <v>0</v>
      </c>
      <c r="E37" s="11"/>
    </row>
    <row r="38" spans="1:5" ht="19.5" customHeight="1">
      <c r="A38" s="146" t="s">
        <v>82</v>
      </c>
      <c r="B38" s="11">
        <v>241</v>
      </c>
      <c r="C38" s="11">
        <v>100</v>
      </c>
      <c r="D38" s="6">
        <f t="shared" si="0"/>
        <v>41.49</v>
      </c>
      <c r="E38" s="11"/>
    </row>
    <row r="39" spans="1:5" ht="19.5" customHeight="1">
      <c r="A39" s="145" t="s">
        <v>83</v>
      </c>
      <c r="B39" s="6">
        <f>SUM(B40:B50)</f>
        <v>555</v>
      </c>
      <c r="C39" s="6">
        <f>SUM(C40:C50)</f>
        <v>488</v>
      </c>
      <c r="D39" s="6">
        <f t="shared" si="0"/>
        <v>87.93</v>
      </c>
      <c r="E39" s="11"/>
    </row>
    <row r="40" spans="1:5" ht="19.5" customHeight="1">
      <c r="A40" s="145" t="s">
        <v>59</v>
      </c>
      <c r="B40" s="11">
        <v>475</v>
      </c>
      <c r="C40" s="11">
        <v>428</v>
      </c>
      <c r="D40" s="6">
        <f t="shared" si="0"/>
        <v>90.11</v>
      </c>
      <c r="E40" s="11"/>
    </row>
    <row r="41" spans="1:5" ht="19.5" customHeight="1">
      <c r="A41" s="145" t="s">
        <v>60</v>
      </c>
      <c r="B41" s="11"/>
      <c r="C41" s="11"/>
      <c r="D41" s="6">
        <f t="shared" si="0"/>
        <v>0</v>
      </c>
      <c r="E41" s="11"/>
    </row>
    <row r="42" spans="1:5" ht="19.5" customHeight="1">
      <c r="A42" s="146" t="s">
        <v>61</v>
      </c>
      <c r="B42" s="11"/>
      <c r="C42" s="11"/>
      <c r="D42" s="6">
        <f t="shared" si="0"/>
        <v>0</v>
      </c>
      <c r="E42" s="11"/>
    </row>
    <row r="43" spans="1:5" ht="19.5" customHeight="1">
      <c r="A43" s="146" t="s">
        <v>84</v>
      </c>
      <c r="B43" s="11"/>
      <c r="C43" s="11">
        <v>60</v>
      </c>
      <c r="D43" s="6">
        <f t="shared" si="0"/>
        <v>0</v>
      </c>
      <c r="E43" s="11"/>
    </row>
    <row r="44" spans="1:5" ht="19.5" customHeight="1">
      <c r="A44" s="146" t="s">
        <v>85</v>
      </c>
      <c r="B44" s="11"/>
      <c r="C44" s="11"/>
      <c r="D44" s="6">
        <f t="shared" si="0"/>
        <v>0</v>
      </c>
      <c r="E44" s="11"/>
    </row>
    <row r="45" spans="1:5" ht="19.5" customHeight="1">
      <c r="A45" s="145" t="s">
        <v>86</v>
      </c>
      <c r="B45" s="11"/>
      <c r="C45" s="11"/>
      <c r="D45" s="6">
        <f t="shared" si="0"/>
        <v>0</v>
      </c>
      <c r="E45" s="11"/>
    </row>
    <row r="46" spans="1:5" ht="19.5" customHeight="1">
      <c r="A46" s="145" t="s">
        <v>87</v>
      </c>
      <c r="B46" s="11"/>
      <c r="C46" s="11"/>
      <c r="D46" s="6">
        <f t="shared" si="0"/>
        <v>0</v>
      </c>
      <c r="E46" s="11"/>
    </row>
    <row r="47" spans="1:5" ht="19.5" customHeight="1">
      <c r="A47" s="145" t="s">
        <v>88</v>
      </c>
      <c r="B47" s="11">
        <v>11</v>
      </c>
      <c r="C47" s="11"/>
      <c r="D47" s="6">
        <f t="shared" si="0"/>
        <v>0</v>
      </c>
      <c r="E47" s="11"/>
    </row>
    <row r="48" spans="1:5" ht="19.5" customHeight="1">
      <c r="A48" s="145" t="s">
        <v>89</v>
      </c>
      <c r="B48" s="11"/>
      <c r="C48" s="11"/>
      <c r="D48" s="6">
        <f t="shared" si="0"/>
        <v>0</v>
      </c>
      <c r="E48" s="11"/>
    </row>
    <row r="49" spans="1:5" ht="19.5" customHeight="1">
      <c r="A49" s="145" t="s">
        <v>68</v>
      </c>
      <c r="B49" s="11"/>
      <c r="C49" s="11"/>
      <c r="D49" s="6">
        <f t="shared" si="0"/>
        <v>0</v>
      </c>
      <c r="E49" s="11"/>
    </row>
    <row r="50" spans="1:5" ht="19.5" customHeight="1">
      <c r="A50" s="146" t="s">
        <v>90</v>
      </c>
      <c r="B50" s="11">
        <v>69</v>
      </c>
      <c r="C50" s="11"/>
      <c r="D50" s="6">
        <f t="shared" si="0"/>
        <v>0</v>
      </c>
      <c r="E50" s="11"/>
    </row>
    <row r="51" spans="1:5" ht="19.5" customHeight="1">
      <c r="A51" s="146" t="s">
        <v>91</v>
      </c>
      <c r="B51" s="6">
        <f>SUM(B52:B61)</f>
        <v>223</v>
      </c>
      <c r="C51" s="6">
        <f>SUM(C52:C61)</f>
        <v>271</v>
      </c>
      <c r="D51" s="6">
        <f t="shared" si="0"/>
        <v>121.52</v>
      </c>
      <c r="E51" s="11"/>
    </row>
    <row r="52" spans="1:5" ht="19.5" customHeight="1">
      <c r="A52" s="146" t="s">
        <v>59</v>
      </c>
      <c r="B52" s="11">
        <v>223</v>
      </c>
      <c r="C52" s="11">
        <v>98</v>
      </c>
      <c r="D52" s="6">
        <f t="shared" si="0"/>
        <v>43.95</v>
      </c>
      <c r="E52" s="11"/>
    </row>
    <row r="53" spans="1:5" ht="19.5" customHeight="1">
      <c r="A53" s="11" t="s">
        <v>60</v>
      </c>
      <c r="B53" s="11"/>
      <c r="C53" s="11"/>
      <c r="D53" s="6">
        <f t="shared" si="0"/>
        <v>0</v>
      </c>
      <c r="E53" s="11"/>
    </row>
    <row r="54" spans="1:5" ht="19.5" customHeight="1">
      <c r="A54" s="145" t="s">
        <v>61</v>
      </c>
      <c r="B54" s="11"/>
      <c r="C54" s="11"/>
      <c r="D54" s="6">
        <f t="shared" si="0"/>
        <v>0</v>
      </c>
      <c r="E54" s="11"/>
    </row>
    <row r="55" spans="1:5" ht="19.5" customHeight="1">
      <c r="A55" s="145" t="s">
        <v>92</v>
      </c>
      <c r="B55" s="11"/>
      <c r="C55" s="11"/>
      <c r="D55" s="6">
        <f t="shared" si="0"/>
        <v>0</v>
      </c>
      <c r="E55" s="11"/>
    </row>
    <row r="56" spans="1:5" ht="19.5" customHeight="1">
      <c r="A56" s="145" t="s">
        <v>93</v>
      </c>
      <c r="B56" s="11"/>
      <c r="C56" s="11">
        <v>153</v>
      </c>
      <c r="D56" s="6">
        <f t="shared" si="0"/>
        <v>0</v>
      </c>
      <c r="E56" s="11"/>
    </row>
    <row r="57" spans="1:5" ht="19.5" customHeight="1">
      <c r="A57" s="146" t="s">
        <v>94</v>
      </c>
      <c r="B57" s="11"/>
      <c r="C57" s="11"/>
      <c r="D57" s="6">
        <f t="shared" si="0"/>
        <v>0</v>
      </c>
      <c r="E57" s="11"/>
    </row>
    <row r="58" spans="1:5" ht="19.5" customHeight="1">
      <c r="A58" s="146" t="s">
        <v>95</v>
      </c>
      <c r="B58" s="11"/>
      <c r="C58" s="11">
        <v>20</v>
      </c>
      <c r="D58" s="6">
        <f t="shared" si="0"/>
        <v>0</v>
      </c>
      <c r="E58" s="11"/>
    </row>
    <row r="59" spans="1:5" ht="19.5" customHeight="1">
      <c r="A59" s="146" t="s">
        <v>96</v>
      </c>
      <c r="B59" s="11"/>
      <c r="C59" s="11"/>
      <c r="D59" s="6">
        <f t="shared" si="0"/>
        <v>0</v>
      </c>
      <c r="E59" s="11"/>
    </row>
    <row r="60" spans="1:5" ht="19.5" customHeight="1">
      <c r="A60" s="145" t="s">
        <v>68</v>
      </c>
      <c r="B60" s="11"/>
      <c r="C60" s="11"/>
      <c r="D60" s="6">
        <f t="shared" si="0"/>
        <v>0</v>
      </c>
      <c r="E60" s="11"/>
    </row>
    <row r="61" spans="1:5" ht="19.5" customHeight="1">
      <c r="A61" s="145" t="s">
        <v>97</v>
      </c>
      <c r="B61" s="11"/>
      <c r="C61" s="11"/>
      <c r="D61" s="6">
        <f t="shared" si="0"/>
        <v>0</v>
      </c>
      <c r="E61" s="11"/>
    </row>
    <row r="62" spans="1:5" ht="19.5" customHeight="1">
      <c r="A62" s="145" t="s">
        <v>98</v>
      </c>
      <c r="B62" s="6">
        <f>SUM(B63:B72)</f>
        <v>1185</v>
      </c>
      <c r="C62" s="6">
        <f>SUM(C63:C72)</f>
        <v>875</v>
      </c>
      <c r="D62" s="6">
        <f t="shared" si="0"/>
        <v>73.84</v>
      </c>
      <c r="E62" s="11"/>
    </row>
    <row r="63" spans="1:5" ht="19.5" customHeight="1">
      <c r="A63" s="146" t="s">
        <v>59</v>
      </c>
      <c r="B63" s="11">
        <v>1172</v>
      </c>
      <c r="C63" s="11">
        <v>780</v>
      </c>
      <c r="D63" s="6">
        <f t="shared" si="0"/>
        <v>66.55</v>
      </c>
      <c r="E63" s="11"/>
    </row>
    <row r="64" spans="1:5" ht="19.5" customHeight="1">
      <c r="A64" s="11" t="s">
        <v>60</v>
      </c>
      <c r="B64" s="11"/>
      <c r="C64" s="11"/>
      <c r="D64" s="6">
        <f t="shared" si="0"/>
        <v>0</v>
      </c>
      <c r="E64" s="11"/>
    </row>
    <row r="65" spans="1:5" ht="19.5" customHeight="1">
      <c r="A65" s="11" t="s">
        <v>61</v>
      </c>
      <c r="B65" s="11"/>
      <c r="C65" s="11"/>
      <c r="D65" s="6">
        <f t="shared" si="0"/>
        <v>0</v>
      </c>
      <c r="E65" s="11"/>
    </row>
    <row r="66" spans="1:5" ht="19.5" customHeight="1">
      <c r="A66" s="11" t="s">
        <v>99</v>
      </c>
      <c r="B66" s="11"/>
      <c r="C66" s="11">
        <v>20</v>
      </c>
      <c r="D66" s="6">
        <f t="shared" si="0"/>
        <v>0</v>
      </c>
      <c r="E66" s="11"/>
    </row>
    <row r="67" spans="1:5" ht="19.5" customHeight="1">
      <c r="A67" s="11" t="s">
        <v>100</v>
      </c>
      <c r="B67" s="11"/>
      <c r="C67" s="11">
        <v>10</v>
      </c>
      <c r="D67" s="6">
        <f t="shared" si="0"/>
        <v>0</v>
      </c>
      <c r="E67" s="11"/>
    </row>
    <row r="68" spans="1:5" ht="19.5" customHeight="1">
      <c r="A68" s="11" t="s">
        <v>101</v>
      </c>
      <c r="B68" s="11"/>
      <c r="C68" s="11">
        <v>5</v>
      </c>
      <c r="D68" s="6">
        <f t="shared" si="0"/>
        <v>0</v>
      </c>
      <c r="E68" s="11"/>
    </row>
    <row r="69" spans="1:5" ht="19.5" customHeight="1">
      <c r="A69" s="145" t="s">
        <v>102</v>
      </c>
      <c r="B69" s="11"/>
      <c r="C69" s="11">
        <v>60</v>
      </c>
      <c r="D69" s="6">
        <f t="shared" si="0"/>
        <v>0</v>
      </c>
      <c r="E69" s="11"/>
    </row>
    <row r="70" spans="1:5" ht="19.5" customHeight="1">
      <c r="A70" s="146" t="s">
        <v>103</v>
      </c>
      <c r="B70" s="11"/>
      <c r="C70" s="11"/>
      <c r="D70" s="6">
        <f aca="true" t="shared" si="1" ref="D70:D133">ROUND(IF(B70=0,0,C70/B70*100),2)</f>
        <v>0</v>
      </c>
      <c r="E70" s="11"/>
    </row>
    <row r="71" spans="1:5" ht="19.5" customHeight="1">
      <c r="A71" s="146" t="s">
        <v>68</v>
      </c>
      <c r="B71" s="11"/>
      <c r="C71" s="11"/>
      <c r="D71" s="6">
        <f t="shared" si="1"/>
        <v>0</v>
      </c>
      <c r="E71" s="11"/>
    </row>
    <row r="72" spans="1:5" ht="19.5" customHeight="1">
      <c r="A72" s="146" t="s">
        <v>104</v>
      </c>
      <c r="B72" s="11">
        <v>13</v>
      </c>
      <c r="C72" s="11"/>
      <c r="D72" s="6">
        <f t="shared" si="1"/>
        <v>0</v>
      </c>
      <c r="E72" s="11"/>
    </row>
    <row r="73" spans="1:5" ht="19.5" customHeight="1">
      <c r="A73" s="145" t="s">
        <v>105</v>
      </c>
      <c r="B73" s="6">
        <f>SUM(B74:B84)</f>
        <v>352</v>
      </c>
      <c r="C73" s="6">
        <f>SUM(C74:C84)</f>
        <v>800</v>
      </c>
      <c r="D73" s="6">
        <f t="shared" si="1"/>
        <v>227.27</v>
      </c>
      <c r="E73" s="11"/>
    </row>
    <row r="74" spans="1:5" ht="19.5" customHeight="1">
      <c r="A74" s="145" t="s">
        <v>59</v>
      </c>
      <c r="B74" s="11">
        <v>352</v>
      </c>
      <c r="C74" s="11">
        <v>800</v>
      </c>
      <c r="D74" s="6">
        <f t="shared" si="1"/>
        <v>227.27</v>
      </c>
      <c r="E74" s="11"/>
    </row>
    <row r="75" spans="1:5" ht="19.5" customHeight="1">
      <c r="A75" s="145" t="s">
        <v>60</v>
      </c>
      <c r="B75" s="11"/>
      <c r="C75" s="11"/>
      <c r="D75" s="6">
        <f t="shared" si="1"/>
        <v>0</v>
      </c>
      <c r="E75" s="11"/>
    </row>
    <row r="76" spans="1:5" ht="19.5" customHeight="1">
      <c r="A76" s="146" t="s">
        <v>61</v>
      </c>
      <c r="B76" s="11"/>
      <c r="C76" s="11"/>
      <c r="D76" s="6">
        <f t="shared" si="1"/>
        <v>0</v>
      </c>
      <c r="E76" s="11"/>
    </row>
    <row r="77" spans="1:5" ht="19.5" customHeight="1">
      <c r="A77" s="146" t="s">
        <v>106</v>
      </c>
      <c r="B77" s="11"/>
      <c r="C77" s="11"/>
      <c r="D77" s="6">
        <f t="shared" si="1"/>
        <v>0</v>
      </c>
      <c r="E77" s="11"/>
    </row>
    <row r="78" spans="1:5" ht="19.5" customHeight="1">
      <c r="A78" s="146" t="s">
        <v>107</v>
      </c>
      <c r="B78" s="11"/>
      <c r="C78" s="11"/>
      <c r="D78" s="6">
        <f t="shared" si="1"/>
        <v>0</v>
      </c>
      <c r="E78" s="11"/>
    </row>
    <row r="79" spans="1:5" ht="19.5" customHeight="1">
      <c r="A79" s="11" t="s">
        <v>108</v>
      </c>
      <c r="B79" s="11"/>
      <c r="C79" s="11"/>
      <c r="D79" s="6">
        <f t="shared" si="1"/>
        <v>0</v>
      </c>
      <c r="E79" s="11"/>
    </row>
    <row r="80" spans="1:5" ht="19.5" customHeight="1">
      <c r="A80" s="145" t="s">
        <v>109</v>
      </c>
      <c r="B80" s="11"/>
      <c r="C80" s="11"/>
      <c r="D80" s="6">
        <f t="shared" si="1"/>
        <v>0</v>
      </c>
      <c r="E80" s="11"/>
    </row>
    <row r="81" spans="1:5" ht="19.5" customHeight="1">
      <c r="A81" s="145" t="s">
        <v>110</v>
      </c>
      <c r="B81" s="11"/>
      <c r="C81" s="11"/>
      <c r="D81" s="6">
        <f t="shared" si="1"/>
        <v>0</v>
      </c>
      <c r="E81" s="11"/>
    </row>
    <row r="82" spans="1:5" ht="19.5" customHeight="1">
      <c r="A82" s="145" t="s">
        <v>102</v>
      </c>
      <c r="B82" s="11"/>
      <c r="C82" s="11"/>
      <c r="D82" s="6">
        <f t="shared" si="1"/>
        <v>0</v>
      </c>
      <c r="E82" s="11"/>
    </row>
    <row r="83" spans="1:5" ht="19.5" customHeight="1">
      <c r="A83" s="146" t="s">
        <v>68</v>
      </c>
      <c r="B83" s="11"/>
      <c r="C83" s="11"/>
      <c r="D83" s="6">
        <f t="shared" si="1"/>
        <v>0</v>
      </c>
      <c r="E83" s="11"/>
    </row>
    <row r="84" spans="1:5" ht="19.5" customHeight="1">
      <c r="A84" s="146" t="s">
        <v>111</v>
      </c>
      <c r="B84" s="11"/>
      <c r="C84" s="11"/>
      <c r="D84" s="6">
        <f t="shared" si="1"/>
        <v>0</v>
      </c>
      <c r="E84" s="11"/>
    </row>
    <row r="85" spans="1:5" ht="19.5" customHeight="1">
      <c r="A85" s="146" t="s">
        <v>112</v>
      </c>
      <c r="B85" s="6">
        <f>SUM(B86:B93)</f>
        <v>421</v>
      </c>
      <c r="C85" s="6">
        <f>SUM(C86:C93)</f>
        <v>270</v>
      </c>
      <c r="D85" s="6">
        <f t="shared" si="1"/>
        <v>64.13</v>
      </c>
      <c r="E85" s="11"/>
    </row>
    <row r="86" spans="1:5" ht="19.5" customHeight="1">
      <c r="A86" s="145" t="s">
        <v>59</v>
      </c>
      <c r="B86" s="11">
        <v>397</v>
      </c>
      <c r="C86" s="11">
        <v>240</v>
      </c>
      <c r="D86" s="6">
        <f t="shared" si="1"/>
        <v>60.45</v>
      </c>
      <c r="E86" s="11"/>
    </row>
    <row r="87" spans="1:5" ht="19.5" customHeight="1">
      <c r="A87" s="145" t="s">
        <v>60</v>
      </c>
      <c r="B87" s="11"/>
      <c r="C87" s="11"/>
      <c r="D87" s="6">
        <f t="shared" si="1"/>
        <v>0</v>
      </c>
      <c r="E87" s="11"/>
    </row>
    <row r="88" spans="1:5" ht="19.5" customHeight="1">
      <c r="A88" s="145" t="s">
        <v>61</v>
      </c>
      <c r="B88" s="11"/>
      <c r="C88" s="11"/>
      <c r="D88" s="6">
        <f t="shared" si="1"/>
        <v>0</v>
      </c>
      <c r="E88" s="11"/>
    </row>
    <row r="89" spans="1:5" ht="19.5" customHeight="1">
      <c r="A89" s="146" t="s">
        <v>113</v>
      </c>
      <c r="B89" s="11">
        <v>8</v>
      </c>
      <c r="C89" s="11">
        <v>30</v>
      </c>
      <c r="D89" s="6">
        <f t="shared" si="1"/>
        <v>375</v>
      </c>
      <c r="E89" s="11"/>
    </row>
    <row r="90" spans="1:5" ht="19.5" customHeight="1">
      <c r="A90" s="146" t="s">
        <v>114</v>
      </c>
      <c r="B90" s="11"/>
      <c r="C90" s="11"/>
      <c r="D90" s="6">
        <f t="shared" si="1"/>
        <v>0</v>
      </c>
      <c r="E90" s="11"/>
    </row>
    <row r="91" spans="1:5" ht="19.5" customHeight="1">
      <c r="A91" s="146" t="s">
        <v>102</v>
      </c>
      <c r="B91" s="11"/>
      <c r="C91" s="11"/>
      <c r="D91" s="6">
        <f t="shared" si="1"/>
        <v>0</v>
      </c>
      <c r="E91" s="11"/>
    </row>
    <row r="92" spans="1:5" ht="19.5" customHeight="1">
      <c r="A92" s="146" t="s">
        <v>68</v>
      </c>
      <c r="B92" s="11"/>
      <c r="C92" s="11"/>
      <c r="D92" s="6">
        <f t="shared" si="1"/>
        <v>0</v>
      </c>
      <c r="E92" s="11"/>
    </row>
    <row r="93" spans="1:5" ht="19.5" customHeight="1">
      <c r="A93" s="11" t="s">
        <v>115</v>
      </c>
      <c r="B93" s="11">
        <v>16</v>
      </c>
      <c r="C93" s="11"/>
      <c r="D93" s="6">
        <f t="shared" si="1"/>
        <v>0</v>
      </c>
      <c r="E93" s="11"/>
    </row>
    <row r="94" spans="1:5" ht="19.5" customHeight="1">
      <c r="A94" s="145" t="s">
        <v>116</v>
      </c>
      <c r="B94" s="6">
        <f>SUM(B95:B103)</f>
        <v>0</v>
      </c>
      <c r="C94" s="6">
        <f>SUM(C95:C103)</f>
        <v>0</v>
      </c>
      <c r="D94" s="6">
        <f t="shared" si="1"/>
        <v>0</v>
      </c>
      <c r="E94" s="11"/>
    </row>
    <row r="95" spans="1:5" ht="19.5" customHeight="1">
      <c r="A95" s="145" t="s">
        <v>59</v>
      </c>
      <c r="B95" s="11"/>
      <c r="C95" s="11"/>
      <c r="D95" s="6">
        <f t="shared" si="1"/>
        <v>0</v>
      </c>
      <c r="E95" s="11"/>
    </row>
    <row r="96" spans="1:5" ht="19.5" customHeight="1">
      <c r="A96" s="146" t="s">
        <v>60</v>
      </c>
      <c r="B96" s="11"/>
      <c r="C96" s="11"/>
      <c r="D96" s="6">
        <f t="shared" si="1"/>
        <v>0</v>
      </c>
      <c r="E96" s="11"/>
    </row>
    <row r="97" spans="1:5" ht="19.5" customHeight="1">
      <c r="A97" s="146" t="s">
        <v>61</v>
      </c>
      <c r="B97" s="11"/>
      <c r="C97" s="11"/>
      <c r="D97" s="6">
        <f t="shared" si="1"/>
        <v>0</v>
      </c>
      <c r="E97" s="11"/>
    </row>
    <row r="98" spans="1:5" ht="19.5" customHeight="1">
      <c r="A98" s="146" t="s">
        <v>117</v>
      </c>
      <c r="B98" s="11"/>
      <c r="C98" s="11"/>
      <c r="D98" s="6">
        <f t="shared" si="1"/>
        <v>0</v>
      </c>
      <c r="E98" s="11"/>
    </row>
    <row r="99" spans="1:5" ht="19.5" customHeight="1">
      <c r="A99" s="145" t="s">
        <v>118</v>
      </c>
      <c r="B99" s="11"/>
      <c r="C99" s="11"/>
      <c r="D99" s="6">
        <f t="shared" si="1"/>
        <v>0</v>
      </c>
      <c r="E99" s="11"/>
    </row>
    <row r="100" spans="1:5" ht="19.5" customHeight="1">
      <c r="A100" s="145" t="s">
        <v>119</v>
      </c>
      <c r="B100" s="11"/>
      <c r="C100" s="11"/>
      <c r="D100" s="6">
        <f t="shared" si="1"/>
        <v>0</v>
      </c>
      <c r="E100" s="11"/>
    </row>
    <row r="101" spans="1:5" ht="19.5" customHeight="1">
      <c r="A101" s="145" t="s">
        <v>102</v>
      </c>
      <c r="B101" s="11"/>
      <c r="C101" s="11"/>
      <c r="D101" s="6">
        <f t="shared" si="1"/>
        <v>0</v>
      </c>
      <c r="E101" s="11"/>
    </row>
    <row r="102" spans="1:5" ht="19.5" customHeight="1">
      <c r="A102" s="146" t="s">
        <v>68</v>
      </c>
      <c r="B102" s="11"/>
      <c r="C102" s="11"/>
      <c r="D102" s="6">
        <f t="shared" si="1"/>
        <v>0</v>
      </c>
      <c r="E102" s="11"/>
    </row>
    <row r="103" spans="1:5" ht="19.5" customHeight="1">
      <c r="A103" s="146" t="s">
        <v>120</v>
      </c>
      <c r="B103" s="11"/>
      <c r="C103" s="11"/>
      <c r="D103" s="6">
        <f t="shared" si="1"/>
        <v>0</v>
      </c>
      <c r="E103" s="11"/>
    </row>
    <row r="104" spans="1:5" ht="19.5" customHeight="1">
      <c r="A104" s="146" t="s">
        <v>121</v>
      </c>
      <c r="B104" s="6">
        <f>SUM(B105:B118)</f>
        <v>245</v>
      </c>
      <c r="C104" s="6">
        <f>SUM(C105:C118)</f>
        <v>372</v>
      </c>
      <c r="D104" s="6">
        <f t="shared" si="1"/>
        <v>151.84</v>
      </c>
      <c r="E104" s="11"/>
    </row>
    <row r="105" spans="1:5" ht="19.5" customHeight="1">
      <c r="A105" s="146" t="s">
        <v>59</v>
      </c>
      <c r="B105" s="11">
        <v>245</v>
      </c>
      <c r="C105" s="11">
        <v>260</v>
      </c>
      <c r="D105" s="6">
        <f t="shared" si="1"/>
        <v>106.12</v>
      </c>
      <c r="E105" s="11"/>
    </row>
    <row r="106" spans="1:5" ht="19.5" customHeight="1">
      <c r="A106" s="145" t="s">
        <v>60</v>
      </c>
      <c r="B106" s="11"/>
      <c r="C106" s="11"/>
      <c r="D106" s="6">
        <f t="shared" si="1"/>
        <v>0</v>
      </c>
      <c r="E106" s="11"/>
    </row>
    <row r="107" spans="1:5" ht="19.5" customHeight="1">
      <c r="A107" s="145" t="s">
        <v>61</v>
      </c>
      <c r="B107" s="11"/>
      <c r="C107" s="11"/>
      <c r="D107" s="6">
        <f t="shared" si="1"/>
        <v>0</v>
      </c>
      <c r="E107" s="11"/>
    </row>
    <row r="108" spans="1:5" ht="19.5" customHeight="1">
      <c r="A108" s="145" t="s">
        <v>122</v>
      </c>
      <c r="B108" s="11"/>
      <c r="C108" s="11"/>
      <c r="D108" s="6">
        <f t="shared" si="1"/>
        <v>0</v>
      </c>
      <c r="E108" s="11"/>
    </row>
    <row r="109" spans="1:5" ht="19.5" customHeight="1">
      <c r="A109" s="146" t="s">
        <v>123</v>
      </c>
      <c r="B109" s="11"/>
      <c r="C109" s="11"/>
      <c r="D109" s="6">
        <f t="shared" si="1"/>
        <v>0</v>
      </c>
      <c r="E109" s="11"/>
    </row>
    <row r="110" spans="1:5" ht="19.5" customHeight="1">
      <c r="A110" s="146" t="s">
        <v>124</v>
      </c>
      <c r="B110" s="11"/>
      <c r="C110" s="11"/>
      <c r="D110" s="6">
        <f t="shared" si="1"/>
        <v>0</v>
      </c>
      <c r="E110" s="11"/>
    </row>
    <row r="111" spans="1:5" ht="19.5" customHeight="1">
      <c r="A111" s="146" t="s">
        <v>125</v>
      </c>
      <c r="B111" s="11"/>
      <c r="C111" s="11"/>
      <c r="D111" s="6">
        <f t="shared" si="1"/>
        <v>0</v>
      </c>
      <c r="E111" s="11"/>
    </row>
    <row r="112" spans="1:5" ht="19.5" customHeight="1">
      <c r="A112" s="145" t="s">
        <v>126</v>
      </c>
      <c r="B112" s="11"/>
      <c r="C112" s="11"/>
      <c r="D112" s="6">
        <f t="shared" si="1"/>
        <v>0</v>
      </c>
      <c r="E112" s="11"/>
    </row>
    <row r="113" spans="1:5" ht="19.5" customHeight="1">
      <c r="A113" s="145" t="s">
        <v>127</v>
      </c>
      <c r="B113" s="11"/>
      <c r="C113" s="11">
        <v>20</v>
      </c>
      <c r="D113" s="6">
        <f t="shared" si="1"/>
        <v>0</v>
      </c>
      <c r="E113" s="11"/>
    </row>
    <row r="114" spans="1:5" ht="19.5" customHeight="1">
      <c r="A114" s="145" t="s">
        <v>128</v>
      </c>
      <c r="B114" s="11"/>
      <c r="C114" s="11"/>
      <c r="D114" s="6">
        <f t="shared" si="1"/>
        <v>0</v>
      </c>
      <c r="E114" s="11"/>
    </row>
    <row r="115" spans="1:5" ht="19.5" customHeight="1">
      <c r="A115" s="146" t="s">
        <v>129</v>
      </c>
      <c r="B115" s="11"/>
      <c r="C115" s="11"/>
      <c r="D115" s="6">
        <f t="shared" si="1"/>
        <v>0</v>
      </c>
      <c r="E115" s="11"/>
    </row>
    <row r="116" spans="1:5" ht="19.5" customHeight="1">
      <c r="A116" s="146" t="s">
        <v>130</v>
      </c>
      <c r="B116" s="11"/>
      <c r="C116" s="11"/>
      <c r="D116" s="6">
        <f t="shared" si="1"/>
        <v>0</v>
      </c>
      <c r="E116" s="11"/>
    </row>
    <row r="117" spans="1:5" ht="19.5" customHeight="1">
      <c r="A117" s="146" t="s">
        <v>68</v>
      </c>
      <c r="B117" s="11"/>
      <c r="C117" s="11"/>
      <c r="D117" s="6">
        <f t="shared" si="1"/>
        <v>0</v>
      </c>
      <c r="E117" s="11"/>
    </row>
    <row r="118" spans="1:5" ht="19.5" customHeight="1">
      <c r="A118" s="146" t="s">
        <v>131</v>
      </c>
      <c r="B118" s="11"/>
      <c r="C118" s="11">
        <v>92</v>
      </c>
      <c r="D118" s="6">
        <f t="shared" si="1"/>
        <v>0</v>
      </c>
      <c r="E118" s="11"/>
    </row>
    <row r="119" spans="1:5" ht="19.5" customHeight="1">
      <c r="A119" s="11" t="s">
        <v>132</v>
      </c>
      <c r="B119" s="6">
        <f>SUM(B120:B127)</f>
        <v>616</v>
      </c>
      <c r="C119" s="6">
        <f>SUM(C120:C127)</f>
        <v>278</v>
      </c>
      <c r="D119" s="6">
        <f t="shared" si="1"/>
        <v>45.13</v>
      </c>
      <c r="E119" s="11"/>
    </row>
    <row r="120" spans="1:5" ht="19.5" customHeight="1">
      <c r="A120" s="145" t="s">
        <v>59</v>
      </c>
      <c r="B120" s="11">
        <v>616</v>
      </c>
      <c r="C120" s="11">
        <v>278</v>
      </c>
      <c r="D120" s="6">
        <f t="shared" si="1"/>
        <v>45.13</v>
      </c>
      <c r="E120" s="11"/>
    </row>
    <row r="121" spans="1:5" ht="19.5" customHeight="1">
      <c r="A121" s="145" t="s">
        <v>60</v>
      </c>
      <c r="B121" s="11"/>
      <c r="C121" s="11"/>
      <c r="D121" s="6">
        <f t="shared" si="1"/>
        <v>0</v>
      </c>
      <c r="E121" s="11"/>
    </row>
    <row r="122" spans="1:5" ht="19.5" customHeight="1">
      <c r="A122" s="145" t="s">
        <v>61</v>
      </c>
      <c r="B122" s="11"/>
      <c r="C122" s="11"/>
      <c r="D122" s="6">
        <f t="shared" si="1"/>
        <v>0</v>
      </c>
      <c r="E122" s="11"/>
    </row>
    <row r="123" spans="1:5" ht="19.5" customHeight="1">
      <c r="A123" s="146" t="s">
        <v>133</v>
      </c>
      <c r="B123" s="11"/>
      <c r="C123" s="11"/>
      <c r="D123" s="6">
        <f t="shared" si="1"/>
        <v>0</v>
      </c>
      <c r="E123" s="11"/>
    </row>
    <row r="124" spans="1:5" ht="19.5" customHeight="1">
      <c r="A124" s="146" t="s">
        <v>134</v>
      </c>
      <c r="B124" s="11"/>
      <c r="C124" s="11"/>
      <c r="D124" s="6">
        <f t="shared" si="1"/>
        <v>0</v>
      </c>
      <c r="E124" s="11"/>
    </row>
    <row r="125" spans="1:5" ht="19.5" customHeight="1">
      <c r="A125" s="146" t="s">
        <v>135</v>
      </c>
      <c r="B125" s="11"/>
      <c r="C125" s="11"/>
      <c r="D125" s="6">
        <f t="shared" si="1"/>
        <v>0</v>
      </c>
      <c r="E125" s="11"/>
    </row>
    <row r="126" spans="1:5" ht="19.5" customHeight="1">
      <c r="A126" s="145" t="s">
        <v>68</v>
      </c>
      <c r="B126" s="11"/>
      <c r="C126" s="11"/>
      <c r="D126" s="6">
        <f t="shared" si="1"/>
        <v>0</v>
      </c>
      <c r="E126" s="11"/>
    </row>
    <row r="127" spans="1:5" ht="19.5" customHeight="1">
      <c r="A127" s="145" t="s">
        <v>136</v>
      </c>
      <c r="B127" s="11"/>
      <c r="C127" s="11"/>
      <c r="D127" s="6">
        <f t="shared" si="1"/>
        <v>0</v>
      </c>
      <c r="E127" s="11"/>
    </row>
    <row r="128" spans="1:5" ht="19.5" customHeight="1">
      <c r="A128" s="11" t="s">
        <v>137</v>
      </c>
      <c r="B128" s="6">
        <f>SUM(B129:B138)</f>
        <v>1097</v>
      </c>
      <c r="C128" s="6">
        <f>SUM(C129:C138)</f>
        <v>1210</v>
      </c>
      <c r="D128" s="6">
        <f t="shared" si="1"/>
        <v>110.3</v>
      </c>
      <c r="E128" s="11"/>
    </row>
    <row r="129" spans="1:5" ht="19.5" customHeight="1">
      <c r="A129" s="145" t="s">
        <v>59</v>
      </c>
      <c r="B129" s="11">
        <v>324</v>
      </c>
      <c r="C129" s="11">
        <v>269</v>
      </c>
      <c r="D129" s="6">
        <f t="shared" si="1"/>
        <v>83.02</v>
      </c>
      <c r="E129" s="11"/>
    </row>
    <row r="130" spans="1:5" ht="19.5" customHeight="1">
      <c r="A130" s="145" t="s">
        <v>60</v>
      </c>
      <c r="B130" s="11"/>
      <c r="C130" s="11"/>
      <c r="D130" s="6">
        <f t="shared" si="1"/>
        <v>0</v>
      </c>
      <c r="E130" s="11"/>
    </row>
    <row r="131" spans="1:5" ht="19.5" customHeight="1">
      <c r="A131" s="145" t="s">
        <v>61</v>
      </c>
      <c r="B131" s="11"/>
      <c r="C131" s="11"/>
      <c r="D131" s="6">
        <f t="shared" si="1"/>
        <v>0</v>
      </c>
      <c r="E131" s="11"/>
    </row>
    <row r="132" spans="1:5" ht="19.5" customHeight="1">
      <c r="A132" s="146" t="s">
        <v>138</v>
      </c>
      <c r="B132" s="11"/>
      <c r="C132" s="11"/>
      <c r="D132" s="6">
        <f t="shared" si="1"/>
        <v>0</v>
      </c>
      <c r="E132" s="11"/>
    </row>
    <row r="133" spans="1:5" ht="19.5" customHeight="1">
      <c r="A133" s="146" t="s">
        <v>139</v>
      </c>
      <c r="B133" s="11"/>
      <c r="C133" s="11"/>
      <c r="D133" s="6">
        <f t="shared" si="1"/>
        <v>0</v>
      </c>
      <c r="E133" s="11"/>
    </row>
    <row r="134" spans="1:5" ht="19.5" customHeight="1">
      <c r="A134" s="146" t="s">
        <v>140</v>
      </c>
      <c r="B134" s="11"/>
      <c r="C134" s="11"/>
      <c r="D134" s="6">
        <f aca="true" t="shared" si="2" ref="D134:D197">ROUND(IF(B134=0,0,C134/B134*100),2)</f>
        <v>0</v>
      </c>
      <c r="E134" s="11"/>
    </row>
    <row r="135" spans="1:5" ht="19.5" customHeight="1">
      <c r="A135" s="145" t="s">
        <v>141</v>
      </c>
      <c r="B135" s="11"/>
      <c r="C135" s="11"/>
      <c r="D135" s="6">
        <f t="shared" si="2"/>
        <v>0</v>
      </c>
      <c r="E135" s="11"/>
    </row>
    <row r="136" spans="1:5" ht="19.5" customHeight="1">
      <c r="A136" s="145" t="s">
        <v>142</v>
      </c>
      <c r="B136" s="11">
        <v>773</v>
      </c>
      <c r="C136" s="11">
        <v>941</v>
      </c>
      <c r="D136" s="6">
        <f t="shared" si="2"/>
        <v>121.73</v>
      </c>
      <c r="E136" s="11"/>
    </row>
    <row r="137" spans="1:5" ht="19.5" customHeight="1">
      <c r="A137" s="145" t="s">
        <v>68</v>
      </c>
      <c r="B137" s="11"/>
      <c r="C137" s="11"/>
      <c r="D137" s="6">
        <f t="shared" si="2"/>
        <v>0</v>
      </c>
      <c r="E137" s="11"/>
    </row>
    <row r="138" spans="1:5" ht="19.5" customHeight="1">
      <c r="A138" s="146" t="s">
        <v>143</v>
      </c>
      <c r="B138" s="11"/>
      <c r="C138" s="11"/>
      <c r="D138" s="6">
        <f t="shared" si="2"/>
        <v>0</v>
      </c>
      <c r="E138" s="11"/>
    </row>
    <row r="139" spans="1:5" ht="19.5" customHeight="1">
      <c r="A139" s="146" t="s">
        <v>144</v>
      </c>
      <c r="B139" s="6">
        <f>SUM(B140:B150)</f>
        <v>0</v>
      </c>
      <c r="C139" s="6">
        <f>SUM(C140:C150)</f>
        <v>0</v>
      </c>
      <c r="D139" s="6">
        <f t="shared" si="2"/>
        <v>0</v>
      </c>
      <c r="E139" s="11"/>
    </row>
    <row r="140" spans="1:5" ht="19.5" customHeight="1">
      <c r="A140" s="146" t="s">
        <v>59</v>
      </c>
      <c r="B140" s="11"/>
      <c r="C140" s="11"/>
      <c r="D140" s="6">
        <f t="shared" si="2"/>
        <v>0</v>
      </c>
      <c r="E140" s="11"/>
    </row>
    <row r="141" spans="1:5" ht="19.5" customHeight="1">
      <c r="A141" s="11" t="s">
        <v>60</v>
      </c>
      <c r="B141" s="11"/>
      <c r="C141" s="11"/>
      <c r="D141" s="6">
        <f t="shared" si="2"/>
        <v>0</v>
      </c>
      <c r="E141" s="11"/>
    </row>
    <row r="142" spans="1:5" ht="19.5" customHeight="1">
      <c r="A142" s="145" t="s">
        <v>61</v>
      </c>
      <c r="B142" s="11"/>
      <c r="C142" s="11"/>
      <c r="D142" s="6">
        <f t="shared" si="2"/>
        <v>0</v>
      </c>
      <c r="E142" s="11"/>
    </row>
    <row r="143" spans="1:5" ht="19.5" customHeight="1">
      <c r="A143" s="145" t="s">
        <v>145</v>
      </c>
      <c r="B143" s="11"/>
      <c r="C143" s="11"/>
      <c r="D143" s="6">
        <f t="shared" si="2"/>
        <v>0</v>
      </c>
      <c r="E143" s="11"/>
    </row>
    <row r="144" spans="1:5" ht="19.5" customHeight="1">
      <c r="A144" s="145" t="s">
        <v>146</v>
      </c>
      <c r="B144" s="11"/>
      <c r="C144" s="11"/>
      <c r="D144" s="6">
        <f t="shared" si="2"/>
        <v>0</v>
      </c>
      <c r="E144" s="11"/>
    </row>
    <row r="145" spans="1:5" ht="19.5" customHeight="1">
      <c r="A145" s="146" t="s">
        <v>147</v>
      </c>
      <c r="B145" s="11"/>
      <c r="C145" s="11"/>
      <c r="D145" s="6">
        <f t="shared" si="2"/>
        <v>0</v>
      </c>
      <c r="E145" s="11"/>
    </row>
    <row r="146" spans="1:5" ht="19.5" customHeight="1">
      <c r="A146" s="146" t="s">
        <v>148</v>
      </c>
      <c r="B146" s="11"/>
      <c r="C146" s="11"/>
      <c r="D146" s="6">
        <f t="shared" si="2"/>
        <v>0</v>
      </c>
      <c r="E146" s="11"/>
    </row>
    <row r="147" spans="1:5" ht="19.5" customHeight="1">
      <c r="A147" s="146" t="s">
        <v>149</v>
      </c>
      <c r="B147" s="11"/>
      <c r="C147" s="11"/>
      <c r="D147" s="6">
        <f t="shared" si="2"/>
        <v>0</v>
      </c>
      <c r="E147" s="11"/>
    </row>
    <row r="148" spans="1:5" ht="19.5" customHeight="1">
      <c r="A148" s="145" t="s">
        <v>150</v>
      </c>
      <c r="B148" s="11"/>
      <c r="C148" s="11"/>
      <c r="D148" s="6">
        <f t="shared" si="2"/>
        <v>0</v>
      </c>
      <c r="E148" s="11"/>
    </row>
    <row r="149" spans="1:5" ht="19.5" customHeight="1">
      <c r="A149" s="145" t="s">
        <v>68</v>
      </c>
      <c r="B149" s="11"/>
      <c r="C149" s="11"/>
      <c r="D149" s="6">
        <f t="shared" si="2"/>
        <v>0</v>
      </c>
      <c r="E149" s="11"/>
    </row>
    <row r="150" spans="1:5" ht="19.5" customHeight="1">
      <c r="A150" s="145" t="s">
        <v>151</v>
      </c>
      <c r="B150" s="11"/>
      <c r="C150" s="11"/>
      <c r="D150" s="6">
        <f t="shared" si="2"/>
        <v>0</v>
      </c>
      <c r="E150" s="11"/>
    </row>
    <row r="151" spans="1:5" ht="19.5" customHeight="1">
      <c r="A151" s="146" t="s">
        <v>152</v>
      </c>
      <c r="B151" s="6">
        <f>SUM(B152:B160)</f>
        <v>911</v>
      </c>
      <c r="C151" s="6">
        <f>SUM(C152:C160)</f>
        <v>0</v>
      </c>
      <c r="D151" s="6">
        <f t="shared" si="2"/>
        <v>0</v>
      </c>
      <c r="E151" s="11"/>
    </row>
    <row r="152" spans="1:5" ht="19.5" customHeight="1">
      <c r="A152" s="146" t="s">
        <v>59</v>
      </c>
      <c r="B152" s="11">
        <v>802</v>
      </c>
      <c r="C152" s="11"/>
      <c r="D152" s="6">
        <f t="shared" si="2"/>
        <v>0</v>
      </c>
      <c r="E152" s="11"/>
    </row>
    <row r="153" spans="1:5" ht="19.5" customHeight="1">
      <c r="A153" s="146" t="s">
        <v>60</v>
      </c>
      <c r="B153" s="11"/>
      <c r="C153" s="11"/>
      <c r="D153" s="6">
        <f t="shared" si="2"/>
        <v>0</v>
      </c>
      <c r="E153" s="11"/>
    </row>
    <row r="154" spans="1:5" ht="19.5" customHeight="1">
      <c r="A154" s="11" t="s">
        <v>61</v>
      </c>
      <c r="B154" s="11"/>
      <c r="C154" s="11"/>
      <c r="D154" s="6">
        <f t="shared" si="2"/>
        <v>0</v>
      </c>
      <c r="E154" s="11"/>
    </row>
    <row r="155" spans="1:5" ht="19.5" customHeight="1">
      <c r="A155" s="145" t="s">
        <v>153</v>
      </c>
      <c r="B155" s="11"/>
      <c r="C155" s="11"/>
      <c r="D155" s="6">
        <f t="shared" si="2"/>
        <v>0</v>
      </c>
      <c r="E155" s="11"/>
    </row>
    <row r="156" spans="1:5" ht="19.5" customHeight="1">
      <c r="A156" s="145" t="s">
        <v>154</v>
      </c>
      <c r="B156" s="11">
        <v>70</v>
      </c>
      <c r="C156" s="11"/>
      <c r="D156" s="6">
        <f t="shared" si="2"/>
        <v>0</v>
      </c>
      <c r="E156" s="11"/>
    </row>
    <row r="157" spans="1:5" ht="19.5" customHeight="1">
      <c r="A157" s="145" t="s">
        <v>155</v>
      </c>
      <c r="B157" s="11">
        <v>20</v>
      </c>
      <c r="C157" s="11"/>
      <c r="D157" s="6">
        <f t="shared" si="2"/>
        <v>0</v>
      </c>
      <c r="E157" s="11"/>
    </row>
    <row r="158" spans="1:5" ht="19.5" customHeight="1">
      <c r="A158" s="146" t="s">
        <v>102</v>
      </c>
      <c r="B158" s="11">
        <v>19</v>
      </c>
      <c r="C158" s="11"/>
      <c r="D158" s="6">
        <f t="shared" si="2"/>
        <v>0</v>
      </c>
      <c r="E158" s="11"/>
    </row>
    <row r="159" spans="1:5" ht="19.5" customHeight="1">
      <c r="A159" s="146" t="s">
        <v>68</v>
      </c>
      <c r="B159" s="11"/>
      <c r="C159" s="11"/>
      <c r="D159" s="6">
        <f t="shared" si="2"/>
        <v>0</v>
      </c>
      <c r="E159" s="11"/>
    </row>
    <row r="160" spans="1:5" ht="19.5" customHeight="1">
      <c r="A160" s="146" t="s">
        <v>156</v>
      </c>
      <c r="B160" s="11"/>
      <c r="C160" s="11"/>
      <c r="D160" s="6">
        <f t="shared" si="2"/>
        <v>0</v>
      </c>
      <c r="E160" s="11"/>
    </row>
    <row r="161" spans="1:5" ht="19.5" customHeight="1">
      <c r="A161" s="145" t="s">
        <v>157</v>
      </c>
      <c r="B161" s="6">
        <f>SUM(B162:B173)</f>
        <v>25</v>
      </c>
      <c r="C161" s="6">
        <f>SUM(C162:C173)</f>
        <v>0</v>
      </c>
      <c r="D161" s="6">
        <f t="shared" si="2"/>
        <v>0</v>
      </c>
      <c r="E161" s="11"/>
    </row>
    <row r="162" spans="1:5" ht="19.5" customHeight="1">
      <c r="A162" s="145" t="s">
        <v>59</v>
      </c>
      <c r="B162" s="11"/>
      <c r="C162" s="11"/>
      <c r="D162" s="6">
        <f t="shared" si="2"/>
        <v>0</v>
      </c>
      <c r="E162" s="11"/>
    </row>
    <row r="163" spans="1:5" ht="19.5" customHeight="1">
      <c r="A163" s="145" t="s">
        <v>60</v>
      </c>
      <c r="B163" s="11"/>
      <c r="C163" s="11"/>
      <c r="D163" s="6">
        <f t="shared" si="2"/>
        <v>0</v>
      </c>
      <c r="E163" s="11"/>
    </row>
    <row r="164" spans="1:5" ht="19.5" customHeight="1">
      <c r="A164" s="146" t="s">
        <v>61</v>
      </c>
      <c r="B164" s="11"/>
      <c r="C164" s="11"/>
      <c r="D164" s="6">
        <f t="shared" si="2"/>
        <v>0</v>
      </c>
      <c r="E164" s="11"/>
    </row>
    <row r="165" spans="1:5" ht="19.5" customHeight="1">
      <c r="A165" s="146" t="s">
        <v>158</v>
      </c>
      <c r="B165" s="11"/>
      <c r="C165" s="11"/>
      <c r="D165" s="6">
        <f t="shared" si="2"/>
        <v>0</v>
      </c>
      <c r="E165" s="11"/>
    </row>
    <row r="166" spans="1:5" ht="20.25" customHeight="1">
      <c r="A166" s="146" t="s">
        <v>159</v>
      </c>
      <c r="B166" s="11"/>
      <c r="C166" s="11"/>
      <c r="D166" s="6">
        <f t="shared" si="2"/>
        <v>0</v>
      </c>
      <c r="E166" s="11"/>
    </row>
    <row r="167" spans="1:5" ht="19.5" customHeight="1">
      <c r="A167" s="146" t="s">
        <v>160</v>
      </c>
      <c r="B167" s="11">
        <v>25</v>
      </c>
      <c r="C167" s="11"/>
      <c r="D167" s="6">
        <f t="shared" si="2"/>
        <v>0</v>
      </c>
      <c r="E167" s="11"/>
    </row>
    <row r="168" spans="1:5" ht="19.5" customHeight="1">
      <c r="A168" s="145" t="s">
        <v>161</v>
      </c>
      <c r="B168" s="11"/>
      <c r="C168" s="11"/>
      <c r="D168" s="6">
        <f t="shared" si="2"/>
        <v>0</v>
      </c>
      <c r="E168" s="11"/>
    </row>
    <row r="169" spans="1:5" ht="19.5" customHeight="1">
      <c r="A169" s="145" t="s">
        <v>162</v>
      </c>
      <c r="B169" s="11"/>
      <c r="C169" s="11"/>
      <c r="D169" s="6">
        <f t="shared" si="2"/>
        <v>0</v>
      </c>
      <c r="E169" s="11"/>
    </row>
    <row r="170" spans="1:5" ht="19.5" customHeight="1">
      <c r="A170" s="145" t="s">
        <v>163</v>
      </c>
      <c r="B170" s="11"/>
      <c r="C170" s="11"/>
      <c r="D170" s="6">
        <f t="shared" si="2"/>
        <v>0</v>
      </c>
      <c r="E170" s="11"/>
    </row>
    <row r="171" spans="1:5" ht="19.5" customHeight="1">
      <c r="A171" s="146" t="s">
        <v>102</v>
      </c>
      <c r="B171" s="11"/>
      <c r="C171" s="11"/>
      <c r="D171" s="6">
        <f t="shared" si="2"/>
        <v>0</v>
      </c>
      <c r="E171" s="11"/>
    </row>
    <row r="172" spans="1:5" ht="19.5" customHeight="1">
      <c r="A172" s="146" t="s">
        <v>68</v>
      </c>
      <c r="B172" s="11"/>
      <c r="C172" s="11"/>
      <c r="D172" s="6">
        <f t="shared" si="2"/>
        <v>0</v>
      </c>
      <c r="E172" s="11"/>
    </row>
    <row r="173" spans="1:5" ht="19.5" customHeight="1">
      <c r="A173" s="146" t="s">
        <v>164</v>
      </c>
      <c r="B173" s="11"/>
      <c r="C173" s="11"/>
      <c r="D173" s="6">
        <f t="shared" si="2"/>
        <v>0</v>
      </c>
      <c r="E173" s="11"/>
    </row>
    <row r="174" spans="1:5" ht="19.5" customHeight="1">
      <c r="A174" s="145" t="s">
        <v>165</v>
      </c>
      <c r="B174" s="6">
        <f>SUM(B175:B180)</f>
        <v>37</v>
      </c>
      <c r="C174" s="6">
        <f>SUM(C175:C180)</f>
        <v>21</v>
      </c>
      <c r="D174" s="6">
        <f t="shared" si="2"/>
        <v>56.76</v>
      </c>
      <c r="E174" s="11"/>
    </row>
    <row r="175" spans="1:5" ht="19.5" customHeight="1">
      <c r="A175" s="145" t="s">
        <v>59</v>
      </c>
      <c r="B175" s="147">
        <v>33</v>
      </c>
      <c r="C175" s="147">
        <v>20</v>
      </c>
      <c r="D175" s="6">
        <f t="shared" si="2"/>
        <v>60.61</v>
      </c>
      <c r="E175" s="11"/>
    </row>
    <row r="176" spans="1:5" s="112" customFormat="1" ht="19.5" customHeight="1">
      <c r="A176" s="145" t="s">
        <v>60</v>
      </c>
      <c r="B176" s="11"/>
      <c r="C176" s="11"/>
      <c r="D176" s="6">
        <f t="shared" si="2"/>
        <v>0</v>
      </c>
      <c r="E176" s="11"/>
    </row>
    <row r="177" spans="1:5" ht="19.5" customHeight="1">
      <c r="A177" s="146" t="s">
        <v>61</v>
      </c>
      <c r="B177" s="11"/>
      <c r="C177" s="11"/>
      <c r="D177" s="6">
        <f t="shared" si="2"/>
        <v>0</v>
      </c>
      <c r="E177" s="11"/>
    </row>
    <row r="178" spans="1:5" ht="19.5" customHeight="1">
      <c r="A178" s="146" t="s">
        <v>166</v>
      </c>
      <c r="B178" s="11">
        <v>2</v>
      </c>
      <c r="C178" s="11">
        <v>1</v>
      </c>
      <c r="D178" s="6">
        <f t="shared" si="2"/>
        <v>50</v>
      </c>
      <c r="E178" s="11"/>
    </row>
    <row r="179" spans="1:5" ht="19.5" customHeight="1">
      <c r="A179" s="146" t="s">
        <v>68</v>
      </c>
      <c r="B179" s="11"/>
      <c r="C179" s="11"/>
      <c r="D179" s="6">
        <f t="shared" si="2"/>
        <v>0</v>
      </c>
      <c r="E179" s="11"/>
    </row>
    <row r="180" spans="1:5" ht="19.5" customHeight="1">
      <c r="A180" s="11" t="s">
        <v>167</v>
      </c>
      <c r="B180" s="11">
        <v>2</v>
      </c>
      <c r="C180" s="11"/>
      <c r="D180" s="6">
        <f t="shared" si="2"/>
        <v>0</v>
      </c>
      <c r="E180" s="11"/>
    </row>
    <row r="181" spans="1:5" ht="19.5" customHeight="1">
      <c r="A181" s="145" t="s">
        <v>168</v>
      </c>
      <c r="B181" s="6">
        <f>SUM(B182:B187)</f>
        <v>5</v>
      </c>
      <c r="C181" s="6">
        <f>SUM(C182:C187)</f>
        <v>6</v>
      </c>
      <c r="D181" s="6">
        <f t="shared" si="2"/>
        <v>120</v>
      </c>
      <c r="E181" s="11"/>
    </row>
    <row r="182" spans="1:5" ht="19.5" customHeight="1">
      <c r="A182" s="145" t="s">
        <v>59</v>
      </c>
      <c r="B182" s="11"/>
      <c r="C182" s="11"/>
      <c r="D182" s="6">
        <f t="shared" si="2"/>
        <v>0</v>
      </c>
      <c r="E182" s="11"/>
    </row>
    <row r="183" spans="1:5" ht="20.25" customHeight="1">
      <c r="A183" s="145" t="s">
        <v>60</v>
      </c>
      <c r="B183" s="11"/>
      <c r="C183" s="11"/>
      <c r="D183" s="6">
        <f t="shared" si="2"/>
        <v>0</v>
      </c>
      <c r="E183" s="11"/>
    </row>
    <row r="184" spans="1:5" ht="19.5" customHeight="1">
      <c r="A184" s="146" t="s">
        <v>61</v>
      </c>
      <c r="B184" s="11"/>
      <c r="C184" s="11"/>
      <c r="D184" s="6">
        <f t="shared" si="2"/>
        <v>0</v>
      </c>
      <c r="E184" s="11"/>
    </row>
    <row r="185" spans="1:5" ht="19.5" customHeight="1">
      <c r="A185" s="146" t="s">
        <v>169</v>
      </c>
      <c r="B185" s="11"/>
      <c r="C185" s="11">
        <v>6</v>
      </c>
      <c r="D185" s="6">
        <f t="shared" si="2"/>
        <v>0</v>
      </c>
      <c r="E185" s="11"/>
    </row>
    <row r="186" spans="1:5" ht="19.5" customHeight="1">
      <c r="A186" s="146" t="s">
        <v>68</v>
      </c>
      <c r="B186" s="11"/>
      <c r="C186" s="11"/>
      <c r="D186" s="6">
        <f t="shared" si="2"/>
        <v>0</v>
      </c>
      <c r="E186" s="11"/>
    </row>
    <row r="187" spans="1:5" ht="19.5" customHeight="1">
      <c r="A187" s="145" t="s">
        <v>170</v>
      </c>
      <c r="B187" s="11">
        <v>5</v>
      </c>
      <c r="C187" s="11"/>
      <c r="D187" s="6">
        <f t="shared" si="2"/>
        <v>0</v>
      </c>
      <c r="E187" s="11"/>
    </row>
    <row r="188" spans="1:5" ht="19.5" customHeight="1">
      <c r="A188" s="145" t="s">
        <v>171</v>
      </c>
      <c r="B188" s="6">
        <f>SUM(B189:B196)</f>
        <v>62</v>
      </c>
      <c r="C188" s="6">
        <f>SUM(C189:C196)</f>
        <v>27</v>
      </c>
      <c r="D188" s="6">
        <f t="shared" si="2"/>
        <v>43.55</v>
      </c>
      <c r="E188" s="11"/>
    </row>
    <row r="189" spans="1:5" ht="19.5" customHeight="1">
      <c r="A189" s="145" t="s">
        <v>59</v>
      </c>
      <c r="B189" s="11">
        <v>62</v>
      </c>
      <c r="C189" s="11">
        <v>27</v>
      </c>
      <c r="D189" s="6">
        <f t="shared" si="2"/>
        <v>43.55</v>
      </c>
      <c r="E189" s="11"/>
    </row>
    <row r="190" spans="1:5" ht="19.5" customHeight="1">
      <c r="A190" s="146" t="s">
        <v>60</v>
      </c>
      <c r="B190" s="11"/>
      <c r="C190" s="11"/>
      <c r="D190" s="6">
        <f t="shared" si="2"/>
        <v>0</v>
      </c>
      <c r="E190" s="11"/>
    </row>
    <row r="191" spans="1:5" ht="19.5" customHeight="1">
      <c r="A191" s="146" t="s">
        <v>61</v>
      </c>
      <c r="B191" s="11"/>
      <c r="C191" s="11"/>
      <c r="D191" s="6">
        <f t="shared" si="2"/>
        <v>0</v>
      </c>
      <c r="E191" s="11"/>
    </row>
    <row r="192" spans="1:5" ht="19.5" customHeight="1">
      <c r="A192" s="146" t="s">
        <v>172</v>
      </c>
      <c r="B192" s="11"/>
      <c r="C192" s="11"/>
      <c r="D192" s="6">
        <f t="shared" si="2"/>
        <v>0</v>
      </c>
      <c r="E192" s="11"/>
    </row>
    <row r="193" spans="1:5" ht="19.5" customHeight="1">
      <c r="A193" s="11" t="s">
        <v>173</v>
      </c>
      <c r="B193" s="11"/>
      <c r="C193" s="11"/>
      <c r="D193" s="6">
        <f t="shared" si="2"/>
        <v>0</v>
      </c>
      <c r="E193" s="11"/>
    </row>
    <row r="194" spans="1:5" ht="19.5" customHeight="1">
      <c r="A194" s="145" t="s">
        <v>174</v>
      </c>
      <c r="B194" s="11"/>
      <c r="C194" s="11"/>
      <c r="D194" s="6">
        <f t="shared" si="2"/>
        <v>0</v>
      </c>
      <c r="E194" s="11"/>
    </row>
    <row r="195" spans="1:5" ht="19.5" customHeight="1">
      <c r="A195" s="145" t="s">
        <v>68</v>
      </c>
      <c r="B195" s="11"/>
      <c r="C195" s="11"/>
      <c r="D195" s="6">
        <f t="shared" si="2"/>
        <v>0</v>
      </c>
      <c r="E195" s="11"/>
    </row>
    <row r="196" spans="1:5" ht="19.5" customHeight="1">
      <c r="A196" s="145" t="s">
        <v>175</v>
      </c>
      <c r="B196" s="11"/>
      <c r="C196" s="11"/>
      <c r="D196" s="6">
        <f t="shared" si="2"/>
        <v>0</v>
      </c>
      <c r="E196" s="11"/>
    </row>
    <row r="197" spans="1:5" ht="19.5" customHeight="1">
      <c r="A197" s="146" t="s">
        <v>176</v>
      </c>
      <c r="B197" s="6">
        <f>SUM(B198:B202)</f>
        <v>88</v>
      </c>
      <c r="C197" s="6">
        <f>SUM(C198:C202)</f>
        <v>180</v>
      </c>
      <c r="D197" s="6">
        <f t="shared" si="2"/>
        <v>204.55</v>
      </c>
      <c r="E197" s="11"/>
    </row>
    <row r="198" spans="1:5" ht="19.5" customHeight="1">
      <c r="A198" s="146" t="s">
        <v>59</v>
      </c>
      <c r="B198" s="11">
        <v>88</v>
      </c>
      <c r="C198" s="11">
        <v>178</v>
      </c>
      <c r="D198" s="6">
        <f aca="true" t="shared" si="3" ref="D198:D261">ROUND(IF(B198=0,0,C198/B198*100),2)</f>
        <v>202.27</v>
      </c>
      <c r="E198" s="11"/>
    </row>
    <row r="199" spans="1:5" ht="19.5" customHeight="1">
      <c r="A199" s="146" t="s">
        <v>60</v>
      </c>
      <c r="B199" s="11"/>
      <c r="C199" s="11"/>
      <c r="D199" s="6">
        <f t="shared" si="3"/>
        <v>0</v>
      </c>
      <c r="E199" s="11"/>
    </row>
    <row r="200" spans="1:5" ht="19.5" customHeight="1">
      <c r="A200" s="145" t="s">
        <v>61</v>
      </c>
      <c r="B200" s="11"/>
      <c r="C200" s="11"/>
      <c r="D200" s="6">
        <f t="shared" si="3"/>
        <v>0</v>
      </c>
      <c r="E200" s="11"/>
    </row>
    <row r="201" spans="1:5" ht="19.5" customHeight="1">
      <c r="A201" s="145" t="s">
        <v>177</v>
      </c>
      <c r="B201" s="11"/>
      <c r="C201" s="11">
        <v>2</v>
      </c>
      <c r="D201" s="6">
        <f t="shared" si="3"/>
        <v>0</v>
      </c>
      <c r="E201" s="11"/>
    </row>
    <row r="202" spans="1:5" ht="19.5" customHeight="1">
      <c r="A202" s="145" t="s">
        <v>178</v>
      </c>
      <c r="B202" s="11"/>
      <c r="C202" s="11"/>
      <c r="D202" s="6">
        <f t="shared" si="3"/>
        <v>0</v>
      </c>
      <c r="E202" s="11"/>
    </row>
    <row r="203" spans="1:5" ht="19.5" customHeight="1">
      <c r="A203" s="146" t="s">
        <v>179</v>
      </c>
      <c r="B203" s="6">
        <f>SUM(B204:B209)</f>
        <v>79</v>
      </c>
      <c r="C203" s="6">
        <f>SUM(C204:C209)</f>
        <v>42</v>
      </c>
      <c r="D203" s="6">
        <f t="shared" si="3"/>
        <v>53.16</v>
      </c>
      <c r="E203" s="11"/>
    </row>
    <row r="204" spans="1:5" ht="19.5" customHeight="1">
      <c r="A204" s="146" t="s">
        <v>59</v>
      </c>
      <c r="B204" s="11">
        <v>79</v>
      </c>
      <c r="C204" s="11">
        <v>42</v>
      </c>
      <c r="D204" s="6">
        <f t="shared" si="3"/>
        <v>53.16</v>
      </c>
      <c r="E204" s="11"/>
    </row>
    <row r="205" spans="1:5" ht="19.5" customHeight="1">
      <c r="A205" s="146" t="s">
        <v>60</v>
      </c>
      <c r="B205" s="11"/>
      <c r="C205" s="11"/>
      <c r="D205" s="6">
        <f t="shared" si="3"/>
        <v>0</v>
      </c>
      <c r="E205" s="11"/>
    </row>
    <row r="206" spans="1:5" ht="19.5" customHeight="1">
      <c r="A206" s="11" t="s">
        <v>61</v>
      </c>
      <c r="B206" s="11"/>
      <c r="C206" s="11"/>
      <c r="D206" s="6">
        <f t="shared" si="3"/>
        <v>0</v>
      </c>
      <c r="E206" s="11"/>
    </row>
    <row r="207" spans="1:5" ht="19.5" customHeight="1">
      <c r="A207" s="145" t="s">
        <v>73</v>
      </c>
      <c r="B207" s="11"/>
      <c r="C207" s="11"/>
      <c r="D207" s="6">
        <f t="shared" si="3"/>
        <v>0</v>
      </c>
      <c r="E207" s="11"/>
    </row>
    <row r="208" spans="1:5" ht="19.5" customHeight="1">
      <c r="A208" s="145" t="s">
        <v>68</v>
      </c>
      <c r="B208" s="11"/>
      <c r="C208" s="11"/>
      <c r="D208" s="6">
        <f t="shared" si="3"/>
        <v>0</v>
      </c>
      <c r="E208" s="11"/>
    </row>
    <row r="209" spans="1:5" ht="19.5" customHeight="1">
      <c r="A209" s="145" t="s">
        <v>180</v>
      </c>
      <c r="B209" s="11"/>
      <c r="C209" s="11"/>
      <c r="D209" s="6">
        <f t="shared" si="3"/>
        <v>0</v>
      </c>
      <c r="E209" s="11"/>
    </row>
    <row r="210" spans="1:5" ht="19.5" customHeight="1">
      <c r="A210" s="146" t="s">
        <v>181</v>
      </c>
      <c r="B210" s="6">
        <f>SUM(B211:B217)</f>
        <v>539</v>
      </c>
      <c r="C210" s="6">
        <f>SUM(C211:C217)</f>
        <v>416</v>
      </c>
      <c r="D210" s="6">
        <f t="shared" si="3"/>
        <v>77.18</v>
      </c>
      <c r="E210" s="11"/>
    </row>
    <row r="211" spans="1:5" ht="19.5" customHeight="1">
      <c r="A211" s="146" t="s">
        <v>59</v>
      </c>
      <c r="B211" s="147">
        <v>521</v>
      </c>
      <c r="C211" s="147">
        <v>416</v>
      </c>
      <c r="D211" s="6">
        <f t="shared" si="3"/>
        <v>79.85</v>
      </c>
      <c r="E211" s="147"/>
    </row>
    <row r="212" spans="1:5" ht="19.5" customHeight="1">
      <c r="A212" s="146" t="s">
        <v>60</v>
      </c>
      <c r="B212" s="147"/>
      <c r="C212" s="147"/>
      <c r="D212" s="6">
        <f t="shared" si="3"/>
        <v>0</v>
      </c>
      <c r="E212" s="147"/>
    </row>
    <row r="213" spans="1:5" ht="19.5" customHeight="1">
      <c r="A213" s="145" t="s">
        <v>61</v>
      </c>
      <c r="B213" s="147"/>
      <c r="C213" s="147"/>
      <c r="D213" s="6">
        <f t="shared" si="3"/>
        <v>0</v>
      </c>
      <c r="E213" s="147"/>
    </row>
    <row r="214" spans="1:5" ht="19.5" customHeight="1">
      <c r="A214" s="145" t="s">
        <v>182</v>
      </c>
      <c r="B214" s="11"/>
      <c r="C214" s="11"/>
      <c r="D214" s="6">
        <f t="shared" si="3"/>
        <v>0</v>
      </c>
      <c r="E214" s="11"/>
    </row>
    <row r="215" spans="1:5" ht="19.5" customHeight="1">
      <c r="A215" s="145" t="s">
        <v>183</v>
      </c>
      <c r="B215" s="11"/>
      <c r="C215" s="11"/>
      <c r="D215" s="6">
        <f t="shared" si="3"/>
        <v>0</v>
      </c>
      <c r="E215" s="11"/>
    </row>
    <row r="216" spans="1:5" ht="19.5" customHeight="1">
      <c r="A216" s="146" t="s">
        <v>68</v>
      </c>
      <c r="B216" s="148"/>
      <c r="C216" s="148"/>
      <c r="D216" s="6">
        <f t="shared" si="3"/>
        <v>0</v>
      </c>
      <c r="E216" s="11"/>
    </row>
    <row r="217" spans="1:5" ht="19.5" customHeight="1">
      <c r="A217" s="146" t="s">
        <v>184</v>
      </c>
      <c r="B217" s="148">
        <v>18</v>
      </c>
      <c r="C217" s="148"/>
      <c r="D217" s="6">
        <f t="shared" si="3"/>
        <v>0</v>
      </c>
      <c r="E217" s="11"/>
    </row>
    <row r="218" spans="1:5" ht="19.5" customHeight="1">
      <c r="A218" s="146" t="s">
        <v>185</v>
      </c>
      <c r="B218" s="137">
        <f>SUM(B219:B224)</f>
        <v>2568</v>
      </c>
      <c r="C218" s="137">
        <f>SUM(C219:C224)</f>
        <v>1028</v>
      </c>
      <c r="D218" s="6">
        <f t="shared" si="3"/>
        <v>40.03</v>
      </c>
      <c r="E218" s="11"/>
    </row>
    <row r="219" spans="1:5" ht="19.5" customHeight="1">
      <c r="A219" s="146" t="s">
        <v>59</v>
      </c>
      <c r="B219" s="148">
        <v>2039</v>
      </c>
      <c r="C219" s="148">
        <v>1028</v>
      </c>
      <c r="D219" s="6">
        <f t="shared" si="3"/>
        <v>50.42</v>
      </c>
      <c r="E219" s="11"/>
    </row>
    <row r="220" spans="1:5" ht="19.5" customHeight="1">
      <c r="A220" s="145" t="s">
        <v>60</v>
      </c>
      <c r="B220" s="149"/>
      <c r="C220" s="149"/>
      <c r="D220" s="6">
        <f t="shared" si="3"/>
        <v>0</v>
      </c>
      <c r="E220" s="11"/>
    </row>
    <row r="221" spans="1:5" ht="19.5" customHeight="1">
      <c r="A221" s="145" t="s">
        <v>61</v>
      </c>
      <c r="B221" s="149"/>
      <c r="C221" s="149"/>
      <c r="D221" s="6">
        <f t="shared" si="3"/>
        <v>0</v>
      </c>
      <c r="E221" s="11"/>
    </row>
    <row r="222" spans="1:5" ht="19.5" customHeight="1">
      <c r="A222" s="145" t="s">
        <v>186</v>
      </c>
      <c r="B222" s="149"/>
      <c r="C222" s="149"/>
      <c r="D222" s="6">
        <f t="shared" si="3"/>
        <v>0</v>
      </c>
      <c r="E222" s="11"/>
    </row>
    <row r="223" spans="1:5" ht="19.5" customHeight="1">
      <c r="A223" s="146" t="s">
        <v>68</v>
      </c>
      <c r="B223" s="149"/>
      <c r="C223" s="149"/>
      <c r="D223" s="6">
        <f t="shared" si="3"/>
        <v>0</v>
      </c>
      <c r="E223" s="11"/>
    </row>
    <row r="224" spans="1:5" ht="19.5" customHeight="1">
      <c r="A224" s="146" t="s">
        <v>187</v>
      </c>
      <c r="B224" s="149">
        <v>529</v>
      </c>
      <c r="C224" s="149"/>
      <c r="D224" s="6">
        <f t="shared" si="3"/>
        <v>0</v>
      </c>
      <c r="E224" s="11"/>
    </row>
    <row r="225" spans="1:5" ht="19.5" customHeight="1">
      <c r="A225" s="146" t="s">
        <v>188</v>
      </c>
      <c r="B225" s="150">
        <f>SUM(B226:B230)</f>
        <v>527</v>
      </c>
      <c r="C225" s="150">
        <f>SUM(C226:C230)</f>
        <v>268</v>
      </c>
      <c r="D225" s="6">
        <f t="shared" si="3"/>
        <v>50.85</v>
      </c>
      <c r="E225" s="11"/>
    </row>
    <row r="226" spans="1:5" ht="19.5" customHeight="1">
      <c r="A226" s="145" t="s">
        <v>59</v>
      </c>
      <c r="B226" s="149">
        <v>505</v>
      </c>
      <c r="C226" s="149">
        <v>268</v>
      </c>
      <c r="D226" s="6">
        <f t="shared" si="3"/>
        <v>53.07</v>
      </c>
      <c r="E226" s="11"/>
    </row>
    <row r="227" spans="1:5" ht="19.5" customHeight="1">
      <c r="A227" s="145" t="s">
        <v>60</v>
      </c>
      <c r="B227" s="149"/>
      <c r="C227" s="149"/>
      <c r="D227" s="6">
        <f t="shared" si="3"/>
        <v>0</v>
      </c>
      <c r="E227" s="11"/>
    </row>
    <row r="228" spans="1:5" ht="19.5" customHeight="1">
      <c r="A228" s="145" t="s">
        <v>61</v>
      </c>
      <c r="B228" s="148"/>
      <c r="C228" s="148"/>
      <c r="D228" s="6">
        <f t="shared" si="3"/>
        <v>0</v>
      </c>
      <c r="E228" s="11"/>
    </row>
    <row r="229" spans="1:5" ht="19.5" customHeight="1">
      <c r="A229" s="146" t="s">
        <v>68</v>
      </c>
      <c r="B229" s="148"/>
      <c r="C229" s="148"/>
      <c r="D229" s="6">
        <f t="shared" si="3"/>
        <v>0</v>
      </c>
      <c r="E229" s="11"/>
    </row>
    <row r="230" spans="1:5" ht="19.5" customHeight="1">
      <c r="A230" s="146" t="s">
        <v>189</v>
      </c>
      <c r="B230" s="148">
        <v>22</v>
      </c>
      <c r="C230" s="148"/>
      <c r="D230" s="6">
        <f t="shared" si="3"/>
        <v>0</v>
      </c>
      <c r="E230" s="11"/>
    </row>
    <row r="231" spans="1:5" ht="19.5" customHeight="1">
      <c r="A231" s="146" t="s">
        <v>190</v>
      </c>
      <c r="B231" s="137">
        <f>SUM(B232:B236)</f>
        <v>504</v>
      </c>
      <c r="C231" s="137">
        <f>SUM(C232:C236)</f>
        <v>206</v>
      </c>
      <c r="D231" s="6">
        <f t="shared" si="3"/>
        <v>40.87</v>
      </c>
      <c r="E231" s="11"/>
    </row>
    <row r="232" spans="1:5" ht="19.5" customHeight="1">
      <c r="A232" s="11" t="s">
        <v>59</v>
      </c>
      <c r="B232" s="11">
        <v>504</v>
      </c>
      <c r="C232" s="11">
        <v>206</v>
      </c>
      <c r="D232" s="6">
        <f t="shared" si="3"/>
        <v>40.87</v>
      </c>
      <c r="E232" s="11"/>
    </row>
    <row r="233" spans="1:5" ht="19.5" customHeight="1">
      <c r="A233" s="145" t="s">
        <v>60</v>
      </c>
      <c r="B233" s="11"/>
      <c r="C233" s="11"/>
      <c r="D233" s="6">
        <f t="shared" si="3"/>
        <v>0</v>
      </c>
      <c r="E233" s="11"/>
    </row>
    <row r="234" spans="1:5" ht="19.5" customHeight="1">
      <c r="A234" s="145" t="s">
        <v>61</v>
      </c>
      <c r="B234" s="11"/>
      <c r="C234" s="11"/>
      <c r="D234" s="6">
        <f t="shared" si="3"/>
        <v>0</v>
      </c>
      <c r="E234" s="11"/>
    </row>
    <row r="235" spans="1:5" ht="19.5" customHeight="1">
      <c r="A235" s="145" t="s">
        <v>68</v>
      </c>
      <c r="B235" s="11"/>
      <c r="C235" s="11"/>
      <c r="D235" s="6">
        <f t="shared" si="3"/>
        <v>0</v>
      </c>
      <c r="E235" s="11"/>
    </row>
    <row r="236" spans="1:5" ht="19.5" customHeight="1">
      <c r="A236" s="146" t="s">
        <v>191</v>
      </c>
      <c r="B236" s="11"/>
      <c r="C236" s="11"/>
      <c r="D236" s="6">
        <f t="shared" si="3"/>
        <v>0</v>
      </c>
      <c r="E236" s="11"/>
    </row>
    <row r="237" spans="1:5" ht="19.5" customHeight="1">
      <c r="A237" s="146" t="s">
        <v>192</v>
      </c>
      <c r="B237" s="6">
        <f>SUM(B238:B242)</f>
        <v>159</v>
      </c>
      <c r="C237" s="6">
        <f>SUM(C238:C242)</f>
        <v>50</v>
      </c>
      <c r="D237" s="6">
        <f t="shared" si="3"/>
        <v>31.45</v>
      </c>
      <c r="E237" s="11"/>
    </row>
    <row r="238" spans="1:5" ht="19.5" customHeight="1">
      <c r="A238" s="146" t="s">
        <v>59</v>
      </c>
      <c r="B238" s="11">
        <v>159</v>
      </c>
      <c r="C238" s="11">
        <v>50</v>
      </c>
      <c r="D238" s="6">
        <f t="shared" si="3"/>
        <v>31.45</v>
      </c>
      <c r="E238" s="11"/>
    </row>
    <row r="239" spans="1:5" ht="19.5" customHeight="1">
      <c r="A239" s="145" t="s">
        <v>60</v>
      </c>
      <c r="B239" s="11"/>
      <c r="C239" s="11"/>
      <c r="D239" s="6">
        <f t="shared" si="3"/>
        <v>0</v>
      </c>
      <c r="E239" s="11"/>
    </row>
    <row r="240" spans="1:5" ht="19.5" customHeight="1">
      <c r="A240" s="145" t="s">
        <v>61</v>
      </c>
      <c r="B240" s="11"/>
      <c r="C240" s="11"/>
      <c r="D240" s="6">
        <f t="shared" si="3"/>
        <v>0</v>
      </c>
      <c r="E240" s="11"/>
    </row>
    <row r="241" spans="1:5" ht="19.5" customHeight="1">
      <c r="A241" s="145" t="s">
        <v>68</v>
      </c>
      <c r="B241" s="11"/>
      <c r="C241" s="11"/>
      <c r="D241" s="6">
        <f t="shared" si="3"/>
        <v>0</v>
      </c>
      <c r="E241" s="11"/>
    </row>
    <row r="242" spans="1:5" ht="19.5" customHeight="1">
      <c r="A242" s="146" t="s">
        <v>193</v>
      </c>
      <c r="B242" s="11"/>
      <c r="C242" s="11"/>
      <c r="D242" s="6">
        <f t="shared" si="3"/>
        <v>0</v>
      </c>
      <c r="E242" s="11"/>
    </row>
    <row r="243" spans="1:5" ht="19.5" customHeight="1">
      <c r="A243" s="146" t="s">
        <v>194</v>
      </c>
      <c r="B243" s="6">
        <f>SUM(B244:B248)</f>
        <v>0</v>
      </c>
      <c r="C243" s="6">
        <f>SUM(C244:C248)</f>
        <v>0</v>
      </c>
      <c r="D243" s="6">
        <f t="shared" si="3"/>
        <v>0</v>
      </c>
      <c r="E243" s="11"/>
    </row>
    <row r="244" spans="1:5" ht="19.5" customHeight="1">
      <c r="A244" s="146" t="s">
        <v>59</v>
      </c>
      <c r="B244" s="11"/>
      <c r="C244" s="11"/>
      <c r="D244" s="6">
        <f t="shared" si="3"/>
        <v>0</v>
      </c>
      <c r="E244" s="11"/>
    </row>
    <row r="245" spans="1:5" ht="19.5" customHeight="1">
      <c r="A245" s="11" t="s">
        <v>60</v>
      </c>
      <c r="B245" s="11"/>
      <c r="C245" s="11"/>
      <c r="D245" s="6">
        <f t="shared" si="3"/>
        <v>0</v>
      </c>
      <c r="E245" s="11"/>
    </row>
    <row r="246" spans="1:5" ht="19.5" customHeight="1">
      <c r="A246" s="145" t="s">
        <v>61</v>
      </c>
      <c r="B246" s="11"/>
      <c r="C246" s="11"/>
      <c r="D246" s="6">
        <f t="shared" si="3"/>
        <v>0</v>
      </c>
      <c r="E246" s="11"/>
    </row>
    <row r="247" spans="1:5" ht="19.5" customHeight="1">
      <c r="A247" s="145" t="s">
        <v>68</v>
      </c>
      <c r="B247" s="11"/>
      <c r="C247" s="11"/>
      <c r="D247" s="6">
        <f t="shared" si="3"/>
        <v>0</v>
      </c>
      <c r="E247" s="11"/>
    </row>
    <row r="248" spans="1:5" ht="19.5" customHeight="1">
      <c r="A248" s="145" t="s">
        <v>195</v>
      </c>
      <c r="B248" s="11"/>
      <c r="C248" s="11"/>
      <c r="D248" s="6">
        <f t="shared" si="3"/>
        <v>0</v>
      </c>
      <c r="E248" s="11"/>
    </row>
    <row r="249" spans="1:5" ht="19.5" customHeight="1">
      <c r="A249" s="146" t="s">
        <v>196</v>
      </c>
      <c r="B249" s="6">
        <f>SUM(B250:B254)</f>
        <v>0</v>
      </c>
      <c r="C249" s="6">
        <f>SUM(C250:C254)</f>
        <v>0</v>
      </c>
      <c r="D249" s="6">
        <f t="shared" si="3"/>
        <v>0</v>
      </c>
      <c r="E249" s="11"/>
    </row>
    <row r="250" spans="1:5" ht="19.5" customHeight="1">
      <c r="A250" s="146" t="s">
        <v>59</v>
      </c>
      <c r="B250" s="11"/>
      <c r="C250" s="11"/>
      <c r="D250" s="6">
        <f t="shared" si="3"/>
        <v>0</v>
      </c>
      <c r="E250" s="11"/>
    </row>
    <row r="251" spans="1:5" ht="19.5" customHeight="1">
      <c r="A251" s="146" t="s">
        <v>60</v>
      </c>
      <c r="B251" s="11"/>
      <c r="C251" s="11"/>
      <c r="D251" s="6">
        <f t="shared" si="3"/>
        <v>0</v>
      </c>
      <c r="E251" s="11"/>
    </row>
    <row r="252" spans="1:5" ht="19.5" customHeight="1">
      <c r="A252" s="145" t="s">
        <v>61</v>
      </c>
      <c r="B252" s="11"/>
      <c r="C252" s="11"/>
      <c r="D252" s="6">
        <f t="shared" si="3"/>
        <v>0</v>
      </c>
      <c r="E252" s="11"/>
    </row>
    <row r="253" spans="1:5" ht="19.5" customHeight="1">
      <c r="A253" s="145" t="s">
        <v>68</v>
      </c>
      <c r="B253" s="11"/>
      <c r="C253" s="11"/>
      <c r="D253" s="6">
        <f t="shared" si="3"/>
        <v>0</v>
      </c>
      <c r="E253" s="11"/>
    </row>
    <row r="254" spans="1:5" ht="19.5" customHeight="1">
      <c r="A254" s="145" t="s">
        <v>197</v>
      </c>
      <c r="B254" s="11"/>
      <c r="C254" s="11"/>
      <c r="D254" s="6">
        <f t="shared" si="3"/>
        <v>0</v>
      </c>
      <c r="E254" s="11"/>
    </row>
    <row r="255" spans="1:5" ht="19.5" customHeight="1">
      <c r="A255" s="146" t="s">
        <v>198</v>
      </c>
      <c r="B255" s="6">
        <f>B256+B257</f>
        <v>0</v>
      </c>
      <c r="C255" s="6">
        <f>C256+C257</f>
        <v>1295</v>
      </c>
      <c r="D255" s="6">
        <f t="shared" si="3"/>
        <v>0</v>
      </c>
      <c r="E255" s="11"/>
    </row>
    <row r="256" spans="1:5" ht="19.5" customHeight="1">
      <c r="A256" s="146" t="s">
        <v>199</v>
      </c>
      <c r="B256" s="11"/>
      <c r="C256" s="11"/>
      <c r="D256" s="6">
        <f t="shared" si="3"/>
        <v>0</v>
      </c>
      <c r="E256" s="11"/>
    </row>
    <row r="257" spans="1:5" ht="19.5" customHeight="1">
      <c r="A257" s="146" t="s">
        <v>200</v>
      </c>
      <c r="B257" s="11"/>
      <c r="C257" s="11">
        <v>1295</v>
      </c>
      <c r="D257" s="6">
        <f t="shared" si="3"/>
        <v>0</v>
      </c>
      <c r="E257" s="11"/>
    </row>
    <row r="258" spans="1:5" ht="19.5" customHeight="1">
      <c r="A258" s="11" t="s">
        <v>201</v>
      </c>
      <c r="B258" s="6">
        <f>B259+B260</f>
        <v>0</v>
      </c>
      <c r="C258" s="6">
        <f>C259+C260</f>
        <v>0</v>
      </c>
      <c r="D258" s="6">
        <f t="shared" si="3"/>
        <v>0</v>
      </c>
      <c r="E258" s="11"/>
    </row>
    <row r="259" spans="1:5" ht="19.5" customHeight="1">
      <c r="A259" s="145" t="s">
        <v>202</v>
      </c>
      <c r="B259" s="11"/>
      <c r="C259" s="11"/>
      <c r="D259" s="6">
        <f t="shared" si="3"/>
        <v>0</v>
      </c>
      <c r="E259" s="11"/>
    </row>
    <row r="260" spans="1:5" ht="19.5" customHeight="1">
      <c r="A260" s="145" t="s">
        <v>203</v>
      </c>
      <c r="B260" s="11"/>
      <c r="C260" s="11"/>
      <c r="D260" s="6">
        <f t="shared" si="3"/>
        <v>0</v>
      </c>
      <c r="E260" s="11"/>
    </row>
    <row r="261" spans="1:5" ht="19.5" customHeight="1">
      <c r="A261" s="11" t="s">
        <v>204</v>
      </c>
      <c r="B261" s="6">
        <f>B262+B272</f>
        <v>35</v>
      </c>
      <c r="C261" s="6">
        <f>C262+C272</f>
        <v>0</v>
      </c>
      <c r="D261" s="6">
        <f t="shared" si="3"/>
        <v>0</v>
      </c>
      <c r="E261" s="11"/>
    </row>
    <row r="262" spans="1:5" ht="19.5" customHeight="1">
      <c r="A262" s="146" t="s">
        <v>205</v>
      </c>
      <c r="B262" s="6">
        <f>SUM(B263:B271)</f>
        <v>35</v>
      </c>
      <c r="C262" s="6">
        <f>SUM(C263:C271)</f>
        <v>0</v>
      </c>
      <c r="D262" s="6">
        <f aca="true" t="shared" si="4" ref="D262:D325">ROUND(IF(B262=0,0,C262/B262*100),2)</f>
        <v>0</v>
      </c>
      <c r="E262" s="11"/>
    </row>
    <row r="263" spans="1:5" ht="19.5" customHeight="1">
      <c r="A263" s="146" t="s">
        <v>206</v>
      </c>
      <c r="B263" s="11"/>
      <c r="C263" s="11"/>
      <c r="D263" s="6">
        <f t="shared" si="4"/>
        <v>0</v>
      </c>
      <c r="E263" s="11"/>
    </row>
    <row r="264" spans="1:5" ht="19.5" customHeight="1">
      <c r="A264" s="145" t="s">
        <v>207</v>
      </c>
      <c r="B264" s="11"/>
      <c r="C264" s="11"/>
      <c r="D264" s="6">
        <f t="shared" si="4"/>
        <v>0</v>
      </c>
      <c r="E264" s="11"/>
    </row>
    <row r="265" spans="1:5" ht="19.5" customHeight="1">
      <c r="A265" s="145" t="s">
        <v>208</v>
      </c>
      <c r="B265" s="11">
        <v>35</v>
      </c>
      <c r="C265" s="11"/>
      <c r="D265" s="6">
        <f t="shared" si="4"/>
        <v>0</v>
      </c>
      <c r="E265" s="11"/>
    </row>
    <row r="266" spans="1:5" ht="19.5" customHeight="1">
      <c r="A266" s="145" t="s">
        <v>209</v>
      </c>
      <c r="B266" s="11"/>
      <c r="C266" s="11"/>
      <c r="D266" s="6">
        <f t="shared" si="4"/>
        <v>0</v>
      </c>
      <c r="E266" s="11"/>
    </row>
    <row r="267" spans="1:5" ht="19.5" customHeight="1">
      <c r="A267" s="146" t="s">
        <v>210</v>
      </c>
      <c r="B267" s="11"/>
      <c r="C267" s="11"/>
      <c r="D267" s="6">
        <f t="shared" si="4"/>
        <v>0</v>
      </c>
      <c r="E267" s="11"/>
    </row>
    <row r="268" spans="1:5" ht="19.5" customHeight="1">
      <c r="A268" s="146" t="s">
        <v>211</v>
      </c>
      <c r="B268" s="11"/>
      <c r="C268" s="11"/>
      <c r="D268" s="6">
        <f t="shared" si="4"/>
        <v>0</v>
      </c>
      <c r="E268" s="11"/>
    </row>
    <row r="269" spans="1:5" ht="19.5" customHeight="1">
      <c r="A269" s="146" t="s">
        <v>212</v>
      </c>
      <c r="B269" s="11"/>
      <c r="C269" s="11"/>
      <c r="D269" s="6">
        <f t="shared" si="4"/>
        <v>0</v>
      </c>
      <c r="E269" s="11"/>
    </row>
    <row r="270" spans="1:5" ht="19.5" customHeight="1">
      <c r="A270" s="146" t="s">
        <v>213</v>
      </c>
      <c r="B270" s="11"/>
      <c r="C270" s="11"/>
      <c r="D270" s="6">
        <f t="shared" si="4"/>
        <v>0</v>
      </c>
      <c r="E270" s="11"/>
    </row>
    <row r="271" spans="1:5" ht="19.5" customHeight="1">
      <c r="A271" s="146" t="s">
        <v>214</v>
      </c>
      <c r="B271" s="11"/>
      <c r="C271" s="11"/>
      <c r="D271" s="6">
        <f t="shared" si="4"/>
        <v>0</v>
      </c>
      <c r="E271" s="11"/>
    </row>
    <row r="272" spans="1:5" ht="19.5" customHeight="1">
      <c r="A272" s="146" t="s">
        <v>215</v>
      </c>
      <c r="B272" s="11"/>
      <c r="C272" s="11"/>
      <c r="D272" s="6">
        <f t="shared" si="4"/>
        <v>0</v>
      </c>
      <c r="E272" s="11"/>
    </row>
    <row r="273" spans="1:5" ht="19.5" customHeight="1">
      <c r="A273" s="11" t="s">
        <v>216</v>
      </c>
      <c r="B273" s="6">
        <f>B274+B284+B306+B313+B325+B334+B348+B357+B366+B374+B382+B391</f>
        <v>9856</v>
      </c>
      <c r="C273" s="6">
        <f>C274+C284+C306+C313+C325+C334+C348+C357+C366+C374+C382+C391</f>
        <v>6222</v>
      </c>
      <c r="D273" s="6">
        <f t="shared" si="4"/>
        <v>63.13</v>
      </c>
      <c r="E273" s="11"/>
    </row>
    <row r="274" spans="1:5" ht="19.5" customHeight="1">
      <c r="A274" s="145" t="s">
        <v>217</v>
      </c>
      <c r="B274" s="6">
        <f>SUM(B275:B283)</f>
        <v>593</v>
      </c>
      <c r="C274" s="6">
        <f>SUM(C275:C283)</f>
        <v>362</v>
      </c>
      <c r="D274" s="6">
        <f t="shared" si="4"/>
        <v>61.05</v>
      </c>
      <c r="E274" s="11"/>
    </row>
    <row r="275" spans="1:5" ht="19.5" customHeight="1">
      <c r="A275" s="145" t="s">
        <v>218</v>
      </c>
      <c r="B275" s="11">
        <v>30</v>
      </c>
      <c r="C275" s="11">
        <v>60</v>
      </c>
      <c r="D275" s="6">
        <f t="shared" si="4"/>
        <v>200</v>
      </c>
      <c r="E275" s="11"/>
    </row>
    <row r="276" spans="1:5" ht="19.5" customHeight="1">
      <c r="A276" s="145" t="s">
        <v>219</v>
      </c>
      <c r="B276" s="11"/>
      <c r="C276" s="11"/>
      <c r="D276" s="6">
        <f t="shared" si="4"/>
        <v>0</v>
      </c>
      <c r="E276" s="11"/>
    </row>
    <row r="277" spans="1:5" ht="19.5" customHeight="1">
      <c r="A277" s="146" t="s">
        <v>220</v>
      </c>
      <c r="B277" s="11">
        <v>520</v>
      </c>
      <c r="C277" s="11">
        <v>302</v>
      </c>
      <c r="D277" s="6">
        <f t="shared" si="4"/>
        <v>58.08</v>
      </c>
      <c r="E277" s="11"/>
    </row>
    <row r="278" spans="1:5" ht="19.5" customHeight="1">
      <c r="A278" s="146" t="s">
        <v>221</v>
      </c>
      <c r="B278" s="11"/>
      <c r="C278" s="11"/>
      <c r="D278" s="6">
        <f t="shared" si="4"/>
        <v>0</v>
      </c>
      <c r="E278" s="11"/>
    </row>
    <row r="279" spans="1:5" ht="19.5" customHeight="1">
      <c r="A279" s="146" t="s">
        <v>222</v>
      </c>
      <c r="B279" s="11"/>
      <c r="C279" s="11"/>
      <c r="D279" s="6">
        <f t="shared" si="4"/>
        <v>0</v>
      </c>
      <c r="E279" s="11"/>
    </row>
    <row r="280" spans="1:5" ht="19.5" customHeight="1">
      <c r="A280" s="145" t="s">
        <v>223</v>
      </c>
      <c r="B280" s="11"/>
      <c r="C280" s="11"/>
      <c r="D280" s="6">
        <f t="shared" si="4"/>
        <v>0</v>
      </c>
      <c r="E280" s="11"/>
    </row>
    <row r="281" spans="1:5" ht="19.5" customHeight="1">
      <c r="A281" s="145" t="s">
        <v>224</v>
      </c>
      <c r="B281" s="11"/>
      <c r="C281" s="11"/>
      <c r="D281" s="6">
        <f t="shared" si="4"/>
        <v>0</v>
      </c>
      <c r="E281" s="11"/>
    </row>
    <row r="282" spans="1:5" ht="19.5" customHeight="1">
      <c r="A282" s="145" t="s">
        <v>225</v>
      </c>
      <c r="B282" s="11"/>
      <c r="C282" s="11"/>
      <c r="D282" s="6">
        <f t="shared" si="4"/>
        <v>0</v>
      </c>
      <c r="E282" s="11"/>
    </row>
    <row r="283" spans="1:5" ht="19.5" customHeight="1">
      <c r="A283" s="146" t="s">
        <v>226</v>
      </c>
      <c r="B283" s="11">
        <v>43</v>
      </c>
      <c r="C283" s="11"/>
      <c r="D283" s="6">
        <f t="shared" si="4"/>
        <v>0</v>
      </c>
      <c r="E283" s="11"/>
    </row>
    <row r="284" spans="1:5" ht="19.5" customHeight="1">
      <c r="A284" s="146" t="s">
        <v>227</v>
      </c>
      <c r="B284" s="6">
        <f>SUM(B285:B305)</f>
        <v>5769</v>
      </c>
      <c r="C284" s="6">
        <f>SUM(C285:C305)</f>
        <v>4053</v>
      </c>
      <c r="D284" s="6">
        <f t="shared" si="4"/>
        <v>70.25</v>
      </c>
      <c r="E284" s="11"/>
    </row>
    <row r="285" spans="1:5" ht="19.5" customHeight="1">
      <c r="A285" s="146" t="s">
        <v>59</v>
      </c>
      <c r="B285" s="11">
        <v>4059</v>
      </c>
      <c r="C285" s="11">
        <v>3595</v>
      </c>
      <c r="D285" s="6">
        <f t="shared" si="4"/>
        <v>88.57</v>
      </c>
      <c r="E285" s="11"/>
    </row>
    <row r="286" spans="1:5" ht="19.5" customHeight="1">
      <c r="A286" s="11" t="s">
        <v>60</v>
      </c>
      <c r="B286" s="11">
        <v>308</v>
      </c>
      <c r="C286" s="11"/>
      <c r="D286" s="6">
        <f t="shared" si="4"/>
        <v>0</v>
      </c>
      <c r="E286" s="11"/>
    </row>
    <row r="287" spans="1:5" ht="19.5" customHeight="1">
      <c r="A287" s="145" t="s">
        <v>61</v>
      </c>
      <c r="B287" s="11"/>
      <c r="C287" s="11"/>
      <c r="D287" s="6">
        <f t="shared" si="4"/>
        <v>0</v>
      </c>
      <c r="E287" s="11"/>
    </row>
    <row r="288" spans="1:5" ht="19.5" customHeight="1">
      <c r="A288" s="145" t="s">
        <v>228</v>
      </c>
      <c r="B288" s="11">
        <v>83</v>
      </c>
      <c r="C288" s="11">
        <v>99</v>
      </c>
      <c r="D288" s="6">
        <f t="shared" si="4"/>
        <v>119.28</v>
      </c>
      <c r="E288" s="11"/>
    </row>
    <row r="289" spans="1:5" ht="19.5" customHeight="1">
      <c r="A289" s="145" t="s">
        <v>229</v>
      </c>
      <c r="B289" s="11">
        <v>41</v>
      </c>
      <c r="C289" s="11"/>
      <c r="D289" s="6">
        <f t="shared" si="4"/>
        <v>0</v>
      </c>
      <c r="E289" s="11"/>
    </row>
    <row r="290" spans="1:5" ht="19.5" customHeight="1">
      <c r="A290" s="146" t="s">
        <v>230</v>
      </c>
      <c r="B290" s="11">
        <v>119</v>
      </c>
      <c r="C290" s="11">
        <v>30</v>
      </c>
      <c r="D290" s="6">
        <f t="shared" si="4"/>
        <v>25.21</v>
      </c>
      <c r="E290" s="11"/>
    </row>
    <row r="291" spans="1:5" ht="19.5" customHeight="1">
      <c r="A291" s="146" t="s">
        <v>231</v>
      </c>
      <c r="B291" s="11">
        <v>96</v>
      </c>
      <c r="C291" s="11">
        <v>20</v>
      </c>
      <c r="D291" s="6">
        <f t="shared" si="4"/>
        <v>20.83</v>
      </c>
      <c r="E291" s="11"/>
    </row>
    <row r="292" spans="1:5" ht="19.5" customHeight="1">
      <c r="A292" s="146" t="s">
        <v>232</v>
      </c>
      <c r="B292" s="11">
        <v>16</v>
      </c>
      <c r="C292" s="11">
        <v>10</v>
      </c>
      <c r="D292" s="6">
        <f t="shared" si="4"/>
        <v>62.5</v>
      </c>
      <c r="E292" s="11"/>
    </row>
    <row r="293" spans="1:5" ht="19.5" customHeight="1">
      <c r="A293" s="145" t="s">
        <v>233</v>
      </c>
      <c r="B293" s="11"/>
      <c r="C293" s="11"/>
      <c r="D293" s="6">
        <f t="shared" si="4"/>
        <v>0</v>
      </c>
      <c r="E293" s="11"/>
    </row>
    <row r="294" spans="1:5" ht="19.5" customHeight="1">
      <c r="A294" s="145" t="s">
        <v>234</v>
      </c>
      <c r="B294" s="11"/>
      <c r="C294" s="11"/>
      <c r="D294" s="6">
        <f t="shared" si="4"/>
        <v>0</v>
      </c>
      <c r="E294" s="11"/>
    </row>
    <row r="295" spans="1:5" ht="19.5" customHeight="1">
      <c r="A295" s="145" t="s">
        <v>235</v>
      </c>
      <c r="B295" s="11">
        <v>19</v>
      </c>
      <c r="C295" s="11">
        <v>18</v>
      </c>
      <c r="D295" s="6">
        <f t="shared" si="4"/>
        <v>94.74</v>
      </c>
      <c r="E295" s="11"/>
    </row>
    <row r="296" spans="1:5" ht="19.5" customHeight="1">
      <c r="A296" s="146" t="s">
        <v>236</v>
      </c>
      <c r="B296" s="11"/>
      <c r="C296" s="11"/>
      <c r="D296" s="6">
        <f t="shared" si="4"/>
        <v>0</v>
      </c>
      <c r="E296" s="11"/>
    </row>
    <row r="297" spans="1:5" ht="19.5" customHeight="1">
      <c r="A297" s="146" t="s">
        <v>237</v>
      </c>
      <c r="B297" s="11">
        <v>23</v>
      </c>
      <c r="C297" s="11"/>
      <c r="D297" s="6">
        <f t="shared" si="4"/>
        <v>0</v>
      </c>
      <c r="E297" s="11"/>
    </row>
    <row r="298" spans="1:5" ht="19.5" customHeight="1">
      <c r="A298" s="146" t="s">
        <v>238</v>
      </c>
      <c r="B298" s="11"/>
      <c r="C298" s="11"/>
      <c r="D298" s="6">
        <f t="shared" si="4"/>
        <v>0</v>
      </c>
      <c r="E298" s="11"/>
    </row>
    <row r="299" spans="1:5" ht="19.5" customHeight="1">
      <c r="A299" s="11" t="s">
        <v>239</v>
      </c>
      <c r="B299" s="11">
        <v>12</v>
      </c>
      <c r="C299" s="11">
        <v>10</v>
      </c>
      <c r="D299" s="6">
        <f t="shared" si="4"/>
        <v>83.33</v>
      </c>
      <c r="E299" s="11"/>
    </row>
    <row r="300" spans="1:5" ht="19.5" customHeight="1">
      <c r="A300" s="145" t="s">
        <v>240</v>
      </c>
      <c r="B300" s="11">
        <v>67</v>
      </c>
      <c r="C300" s="11"/>
      <c r="D300" s="6">
        <f t="shared" si="4"/>
        <v>0</v>
      </c>
      <c r="E300" s="11"/>
    </row>
    <row r="301" spans="1:5" ht="19.5" customHeight="1">
      <c r="A301" s="145" t="s">
        <v>241</v>
      </c>
      <c r="B301" s="11">
        <v>17</v>
      </c>
      <c r="C301" s="11">
        <v>61</v>
      </c>
      <c r="D301" s="6">
        <f t="shared" si="4"/>
        <v>358.82</v>
      </c>
      <c r="E301" s="11"/>
    </row>
    <row r="302" spans="1:5" ht="19.5" customHeight="1">
      <c r="A302" s="145" t="s">
        <v>242</v>
      </c>
      <c r="B302" s="11">
        <v>14</v>
      </c>
      <c r="C302" s="11">
        <v>10</v>
      </c>
      <c r="D302" s="6">
        <f t="shared" si="4"/>
        <v>71.43</v>
      </c>
      <c r="E302" s="11"/>
    </row>
    <row r="303" spans="1:5" ht="19.5" customHeight="1">
      <c r="A303" s="146" t="s">
        <v>102</v>
      </c>
      <c r="B303" s="11">
        <v>211</v>
      </c>
      <c r="C303" s="11">
        <v>200</v>
      </c>
      <c r="D303" s="6">
        <f t="shared" si="4"/>
        <v>94.79</v>
      </c>
      <c r="E303" s="11"/>
    </row>
    <row r="304" spans="1:5" ht="19.5" customHeight="1">
      <c r="A304" s="146" t="s">
        <v>68</v>
      </c>
      <c r="B304" s="11"/>
      <c r="C304" s="11"/>
      <c r="D304" s="6">
        <f t="shared" si="4"/>
        <v>0</v>
      </c>
      <c r="E304" s="11"/>
    </row>
    <row r="305" spans="1:5" ht="19.5" customHeight="1">
      <c r="A305" s="146" t="s">
        <v>243</v>
      </c>
      <c r="B305" s="11">
        <v>684</v>
      </c>
      <c r="C305" s="11"/>
      <c r="D305" s="6">
        <f t="shared" si="4"/>
        <v>0</v>
      </c>
      <c r="E305" s="11"/>
    </row>
    <row r="306" spans="1:5" ht="19.5" customHeight="1">
      <c r="A306" s="145" t="s">
        <v>244</v>
      </c>
      <c r="B306" s="6">
        <f>SUM(B307:B312)</f>
        <v>0</v>
      </c>
      <c r="C306" s="6">
        <f>SUM(C307:C312)</f>
        <v>0</v>
      </c>
      <c r="D306" s="6">
        <f t="shared" si="4"/>
        <v>0</v>
      </c>
      <c r="E306" s="11"/>
    </row>
    <row r="307" spans="1:5" ht="19.5" customHeight="1">
      <c r="A307" s="145" t="s">
        <v>59</v>
      </c>
      <c r="B307" s="11"/>
      <c r="C307" s="11"/>
      <c r="D307" s="6">
        <f t="shared" si="4"/>
        <v>0</v>
      </c>
      <c r="E307" s="11"/>
    </row>
    <row r="308" spans="1:5" ht="19.5" customHeight="1">
      <c r="A308" s="145" t="s">
        <v>60</v>
      </c>
      <c r="B308" s="11"/>
      <c r="C308" s="11"/>
      <c r="D308" s="6">
        <f t="shared" si="4"/>
        <v>0</v>
      </c>
      <c r="E308" s="11"/>
    </row>
    <row r="309" spans="1:5" ht="19.5" customHeight="1">
      <c r="A309" s="146" t="s">
        <v>61</v>
      </c>
      <c r="B309" s="11"/>
      <c r="C309" s="11"/>
      <c r="D309" s="6">
        <f t="shared" si="4"/>
        <v>0</v>
      </c>
      <c r="E309" s="11"/>
    </row>
    <row r="310" spans="1:5" ht="19.5" customHeight="1">
      <c r="A310" s="146" t="s">
        <v>245</v>
      </c>
      <c r="B310" s="11"/>
      <c r="C310" s="11"/>
      <c r="D310" s="6">
        <f t="shared" si="4"/>
        <v>0</v>
      </c>
      <c r="E310" s="11"/>
    </row>
    <row r="311" spans="1:5" ht="19.5" customHeight="1">
      <c r="A311" s="146" t="s">
        <v>68</v>
      </c>
      <c r="B311" s="11"/>
      <c r="C311" s="11"/>
      <c r="D311" s="6">
        <f t="shared" si="4"/>
        <v>0</v>
      </c>
      <c r="E311" s="11"/>
    </row>
    <row r="312" spans="1:5" ht="19.5" customHeight="1">
      <c r="A312" s="11" t="s">
        <v>246</v>
      </c>
      <c r="B312" s="11"/>
      <c r="C312" s="11"/>
      <c r="D312" s="6">
        <f t="shared" si="4"/>
        <v>0</v>
      </c>
      <c r="E312" s="11"/>
    </row>
    <row r="313" spans="1:5" ht="19.5" customHeight="1">
      <c r="A313" s="145" t="s">
        <v>247</v>
      </c>
      <c r="B313" s="6">
        <f>SUM(B314:B324)</f>
        <v>1069</v>
      </c>
      <c r="C313" s="6">
        <f>SUM(C314:C324)</f>
        <v>481</v>
      </c>
      <c r="D313" s="6">
        <f t="shared" si="4"/>
        <v>45</v>
      </c>
      <c r="E313" s="11"/>
    </row>
    <row r="314" spans="1:5" ht="19.5" customHeight="1">
      <c r="A314" s="145" t="s">
        <v>59</v>
      </c>
      <c r="B314" s="11">
        <v>804</v>
      </c>
      <c r="C314" s="11">
        <v>480</v>
      </c>
      <c r="D314" s="6">
        <f t="shared" si="4"/>
        <v>59.7</v>
      </c>
      <c r="E314" s="11"/>
    </row>
    <row r="315" spans="1:5" ht="19.5" customHeight="1">
      <c r="A315" s="145" t="s">
        <v>60</v>
      </c>
      <c r="B315" s="11"/>
      <c r="C315" s="11"/>
      <c r="D315" s="6">
        <f t="shared" si="4"/>
        <v>0</v>
      </c>
      <c r="E315" s="11"/>
    </row>
    <row r="316" spans="1:5" ht="19.5" customHeight="1">
      <c r="A316" s="146" t="s">
        <v>61</v>
      </c>
      <c r="B316" s="11"/>
      <c r="C316" s="11"/>
      <c r="D316" s="6">
        <f t="shared" si="4"/>
        <v>0</v>
      </c>
      <c r="E316" s="11"/>
    </row>
    <row r="317" spans="1:5" ht="19.5" customHeight="1">
      <c r="A317" s="146" t="s">
        <v>248</v>
      </c>
      <c r="B317" s="11"/>
      <c r="C317" s="11"/>
      <c r="D317" s="6">
        <f t="shared" si="4"/>
        <v>0</v>
      </c>
      <c r="E317" s="11"/>
    </row>
    <row r="318" spans="1:5" ht="19.5" customHeight="1">
      <c r="A318" s="146" t="s">
        <v>249</v>
      </c>
      <c r="B318" s="11"/>
      <c r="C318" s="11"/>
      <c r="D318" s="6">
        <f t="shared" si="4"/>
        <v>0</v>
      </c>
      <c r="E318" s="11"/>
    </row>
    <row r="319" spans="1:5" ht="19.5" customHeight="1">
      <c r="A319" s="145" t="s">
        <v>250</v>
      </c>
      <c r="B319" s="11"/>
      <c r="C319" s="11"/>
      <c r="D319" s="6">
        <f t="shared" si="4"/>
        <v>0</v>
      </c>
      <c r="E319" s="11"/>
    </row>
    <row r="320" spans="1:5" ht="19.5" customHeight="1">
      <c r="A320" s="145" t="s">
        <v>251</v>
      </c>
      <c r="B320" s="11"/>
      <c r="C320" s="11">
        <v>1</v>
      </c>
      <c r="D320" s="6">
        <f t="shared" si="4"/>
        <v>0</v>
      </c>
      <c r="E320" s="11"/>
    </row>
    <row r="321" spans="1:5" ht="19.5" customHeight="1">
      <c r="A321" s="145" t="s">
        <v>252</v>
      </c>
      <c r="B321" s="11"/>
      <c r="C321" s="11"/>
      <c r="D321" s="6">
        <f t="shared" si="4"/>
        <v>0</v>
      </c>
      <c r="E321" s="11"/>
    </row>
    <row r="322" spans="1:5" ht="19.5" customHeight="1">
      <c r="A322" s="146" t="s">
        <v>253</v>
      </c>
      <c r="B322" s="11">
        <v>208</v>
      </c>
      <c r="C322" s="11"/>
      <c r="D322" s="6">
        <f t="shared" si="4"/>
        <v>0</v>
      </c>
      <c r="E322" s="11"/>
    </row>
    <row r="323" spans="1:5" ht="19.5" customHeight="1">
      <c r="A323" s="146" t="s">
        <v>68</v>
      </c>
      <c r="B323" s="11"/>
      <c r="C323" s="11"/>
      <c r="D323" s="6">
        <f t="shared" si="4"/>
        <v>0</v>
      </c>
      <c r="E323" s="11"/>
    </row>
    <row r="324" spans="1:5" ht="19.5" customHeight="1">
      <c r="A324" s="146" t="s">
        <v>254</v>
      </c>
      <c r="B324" s="11">
        <v>57</v>
      </c>
      <c r="C324" s="11"/>
      <c r="D324" s="6">
        <f t="shared" si="4"/>
        <v>0</v>
      </c>
      <c r="E324" s="11"/>
    </row>
    <row r="325" spans="1:5" ht="19.5" customHeight="1">
      <c r="A325" s="11" t="s">
        <v>255</v>
      </c>
      <c r="B325" s="6">
        <f>SUM(B326:B333)</f>
        <v>1947</v>
      </c>
      <c r="C325" s="6">
        <f>SUM(C326:C333)</f>
        <v>698</v>
      </c>
      <c r="D325" s="6">
        <f t="shared" si="4"/>
        <v>35.85</v>
      </c>
      <c r="E325" s="11"/>
    </row>
    <row r="326" spans="1:5" ht="19.5" customHeight="1">
      <c r="A326" s="145" t="s">
        <v>59</v>
      </c>
      <c r="B326" s="11">
        <v>1177</v>
      </c>
      <c r="C326" s="11">
        <v>658</v>
      </c>
      <c r="D326" s="6">
        <f aca="true" t="shared" si="5" ref="D326:D389">ROUND(IF(B326=0,0,C326/B326*100),2)</f>
        <v>55.9</v>
      </c>
      <c r="E326" s="11"/>
    </row>
    <row r="327" spans="1:5" ht="19.5" customHeight="1">
      <c r="A327" s="145" t="s">
        <v>60</v>
      </c>
      <c r="B327" s="11"/>
      <c r="C327" s="11"/>
      <c r="D327" s="6">
        <f t="shared" si="5"/>
        <v>0</v>
      </c>
      <c r="E327" s="11"/>
    </row>
    <row r="328" spans="1:5" ht="19.5" customHeight="1">
      <c r="A328" s="145" t="s">
        <v>61</v>
      </c>
      <c r="B328" s="11"/>
      <c r="C328" s="11"/>
      <c r="D328" s="6">
        <f t="shared" si="5"/>
        <v>0</v>
      </c>
      <c r="E328" s="11"/>
    </row>
    <row r="329" spans="1:5" ht="19.5" customHeight="1">
      <c r="A329" s="146" t="s">
        <v>256</v>
      </c>
      <c r="B329" s="11"/>
      <c r="C329" s="11">
        <v>30</v>
      </c>
      <c r="D329" s="6">
        <f t="shared" si="5"/>
        <v>0</v>
      </c>
      <c r="E329" s="11"/>
    </row>
    <row r="330" spans="1:5" ht="19.5" customHeight="1">
      <c r="A330" s="146" t="s">
        <v>257</v>
      </c>
      <c r="B330" s="11"/>
      <c r="C330" s="11">
        <v>10</v>
      </c>
      <c r="D330" s="6">
        <f t="shared" si="5"/>
        <v>0</v>
      </c>
      <c r="E330" s="11"/>
    </row>
    <row r="331" spans="1:5" ht="19.5" customHeight="1">
      <c r="A331" s="146" t="s">
        <v>258</v>
      </c>
      <c r="B331" s="11">
        <v>211</v>
      </c>
      <c r="C331" s="11"/>
      <c r="D331" s="6">
        <f t="shared" si="5"/>
        <v>0</v>
      </c>
      <c r="E331" s="11"/>
    </row>
    <row r="332" spans="1:5" ht="19.5" customHeight="1">
      <c r="A332" s="145" t="s">
        <v>68</v>
      </c>
      <c r="B332" s="11"/>
      <c r="C332" s="11"/>
      <c r="D332" s="6">
        <f t="shared" si="5"/>
        <v>0</v>
      </c>
      <c r="E332" s="11"/>
    </row>
    <row r="333" spans="1:5" ht="19.5" customHeight="1">
      <c r="A333" s="145" t="s">
        <v>259</v>
      </c>
      <c r="B333" s="11">
        <v>559</v>
      </c>
      <c r="C333" s="11"/>
      <c r="D333" s="6">
        <f t="shared" si="5"/>
        <v>0</v>
      </c>
      <c r="E333" s="11"/>
    </row>
    <row r="334" spans="1:5" ht="19.5" customHeight="1">
      <c r="A334" s="145" t="s">
        <v>260</v>
      </c>
      <c r="B334" s="6">
        <f>SUM(B335:B347)</f>
        <v>478</v>
      </c>
      <c r="C334" s="6">
        <f>SUM(C335:C347)</f>
        <v>316</v>
      </c>
      <c r="D334" s="6">
        <f t="shared" si="5"/>
        <v>66.11</v>
      </c>
      <c r="E334" s="11"/>
    </row>
    <row r="335" spans="1:5" ht="19.5" customHeight="1">
      <c r="A335" s="146" t="s">
        <v>59</v>
      </c>
      <c r="B335" s="11">
        <v>358</v>
      </c>
      <c r="C335" s="11">
        <v>296</v>
      </c>
      <c r="D335" s="6">
        <f t="shared" si="5"/>
        <v>82.68</v>
      </c>
      <c r="E335" s="11"/>
    </row>
    <row r="336" spans="1:5" ht="19.5" customHeight="1">
      <c r="A336" s="146" t="s">
        <v>60</v>
      </c>
      <c r="B336" s="11"/>
      <c r="C336" s="11"/>
      <c r="D336" s="6">
        <f t="shared" si="5"/>
        <v>0</v>
      </c>
      <c r="E336" s="11"/>
    </row>
    <row r="337" spans="1:5" ht="19.5" customHeight="1">
      <c r="A337" s="146" t="s">
        <v>61</v>
      </c>
      <c r="B337" s="11"/>
      <c r="C337" s="11"/>
      <c r="D337" s="6">
        <f t="shared" si="5"/>
        <v>0</v>
      </c>
      <c r="E337" s="11"/>
    </row>
    <row r="338" spans="1:5" ht="19.5" customHeight="1">
      <c r="A338" s="11" t="s">
        <v>261</v>
      </c>
      <c r="B338" s="11"/>
      <c r="C338" s="11">
        <v>15</v>
      </c>
      <c r="D338" s="6">
        <f t="shared" si="5"/>
        <v>0</v>
      </c>
      <c r="E338" s="11"/>
    </row>
    <row r="339" spans="1:5" ht="19.5" customHeight="1">
      <c r="A339" s="145" t="s">
        <v>262</v>
      </c>
      <c r="B339" s="11"/>
      <c r="C339" s="11">
        <v>5</v>
      </c>
      <c r="D339" s="6">
        <f t="shared" si="5"/>
        <v>0</v>
      </c>
      <c r="E339" s="11"/>
    </row>
    <row r="340" spans="1:5" ht="19.5" customHeight="1">
      <c r="A340" s="145" t="s">
        <v>263</v>
      </c>
      <c r="B340" s="11"/>
      <c r="C340" s="11"/>
      <c r="D340" s="6">
        <f t="shared" si="5"/>
        <v>0</v>
      </c>
      <c r="E340" s="11"/>
    </row>
    <row r="341" spans="1:5" ht="19.5" customHeight="1">
      <c r="A341" s="145" t="s">
        <v>264</v>
      </c>
      <c r="B341" s="11">
        <v>18</v>
      </c>
      <c r="C341" s="11"/>
      <c r="D341" s="6">
        <f t="shared" si="5"/>
        <v>0</v>
      </c>
      <c r="E341" s="11"/>
    </row>
    <row r="342" spans="1:5" ht="19.5" customHeight="1">
      <c r="A342" s="146" t="s">
        <v>265</v>
      </c>
      <c r="B342" s="11"/>
      <c r="C342" s="11"/>
      <c r="D342" s="6">
        <f t="shared" si="5"/>
        <v>0</v>
      </c>
      <c r="E342" s="11"/>
    </row>
    <row r="343" spans="1:5" ht="19.5" customHeight="1">
      <c r="A343" s="146" t="s">
        <v>266</v>
      </c>
      <c r="B343" s="11"/>
      <c r="C343" s="11"/>
      <c r="D343" s="6">
        <f t="shared" si="5"/>
        <v>0</v>
      </c>
      <c r="E343" s="11"/>
    </row>
    <row r="344" spans="1:5" ht="19.5" customHeight="1">
      <c r="A344" s="146" t="s">
        <v>267</v>
      </c>
      <c r="B344" s="11">
        <v>28</v>
      </c>
      <c r="C344" s="11"/>
      <c r="D344" s="6">
        <f t="shared" si="5"/>
        <v>0</v>
      </c>
      <c r="E344" s="11"/>
    </row>
    <row r="345" spans="1:5" ht="19.5" customHeight="1">
      <c r="A345" s="146" t="s">
        <v>268</v>
      </c>
      <c r="B345" s="11"/>
      <c r="C345" s="11"/>
      <c r="D345" s="6">
        <f t="shared" si="5"/>
        <v>0</v>
      </c>
      <c r="E345" s="11"/>
    </row>
    <row r="346" spans="1:5" ht="19.5" customHeight="1">
      <c r="A346" s="146" t="s">
        <v>68</v>
      </c>
      <c r="B346" s="11">
        <v>26</v>
      </c>
      <c r="C346" s="11"/>
      <c r="D346" s="6">
        <f t="shared" si="5"/>
        <v>0</v>
      </c>
      <c r="E346" s="11"/>
    </row>
    <row r="347" spans="1:5" ht="19.5" customHeight="1">
      <c r="A347" s="145" t="s">
        <v>269</v>
      </c>
      <c r="B347" s="11">
        <v>48</v>
      </c>
      <c r="C347" s="11"/>
      <c r="D347" s="6">
        <f t="shared" si="5"/>
        <v>0</v>
      </c>
      <c r="E347" s="11"/>
    </row>
    <row r="348" spans="1:5" ht="19.5" customHeight="1">
      <c r="A348" s="145" t="s">
        <v>270</v>
      </c>
      <c r="B348" s="6">
        <f>SUM(B349:B356)</f>
        <v>0</v>
      </c>
      <c r="C348" s="6">
        <f>SUM(C349:C356)</f>
        <v>0</v>
      </c>
      <c r="D348" s="6">
        <f t="shared" si="5"/>
        <v>0</v>
      </c>
      <c r="E348" s="11"/>
    </row>
    <row r="349" spans="1:5" ht="19.5" customHeight="1">
      <c r="A349" s="145" t="s">
        <v>59</v>
      </c>
      <c r="B349" s="11"/>
      <c r="C349" s="11"/>
      <c r="D349" s="6">
        <f t="shared" si="5"/>
        <v>0</v>
      </c>
      <c r="E349" s="11"/>
    </row>
    <row r="350" spans="1:5" ht="19.5" customHeight="1">
      <c r="A350" s="146" t="s">
        <v>60</v>
      </c>
      <c r="B350" s="11"/>
      <c r="C350" s="11"/>
      <c r="D350" s="6">
        <f t="shared" si="5"/>
        <v>0</v>
      </c>
      <c r="E350" s="11"/>
    </row>
    <row r="351" spans="1:5" ht="19.5" customHeight="1">
      <c r="A351" s="146" t="s">
        <v>61</v>
      </c>
      <c r="B351" s="11"/>
      <c r="C351" s="11"/>
      <c r="D351" s="6">
        <f t="shared" si="5"/>
        <v>0</v>
      </c>
      <c r="E351" s="11"/>
    </row>
    <row r="352" spans="1:5" ht="19.5" customHeight="1">
      <c r="A352" s="146" t="s">
        <v>271</v>
      </c>
      <c r="B352" s="11"/>
      <c r="C352" s="11"/>
      <c r="D352" s="6">
        <f t="shared" si="5"/>
        <v>0</v>
      </c>
      <c r="E352" s="11"/>
    </row>
    <row r="353" spans="1:5" ht="19.5" customHeight="1">
      <c r="A353" s="11" t="s">
        <v>272</v>
      </c>
      <c r="B353" s="11"/>
      <c r="C353" s="11"/>
      <c r="D353" s="6">
        <f t="shared" si="5"/>
        <v>0</v>
      </c>
      <c r="E353" s="11"/>
    </row>
    <row r="354" spans="1:5" ht="19.5" customHeight="1">
      <c r="A354" s="145" t="s">
        <v>273</v>
      </c>
      <c r="B354" s="11"/>
      <c r="C354" s="11"/>
      <c r="D354" s="6">
        <f t="shared" si="5"/>
        <v>0</v>
      </c>
      <c r="E354" s="11"/>
    </row>
    <row r="355" spans="1:5" ht="19.5" customHeight="1">
      <c r="A355" s="145" t="s">
        <v>68</v>
      </c>
      <c r="B355" s="11"/>
      <c r="C355" s="11"/>
      <c r="D355" s="6">
        <f t="shared" si="5"/>
        <v>0</v>
      </c>
      <c r="E355" s="11"/>
    </row>
    <row r="356" spans="1:5" ht="19.5" customHeight="1">
      <c r="A356" s="145" t="s">
        <v>274</v>
      </c>
      <c r="B356" s="11"/>
      <c r="C356" s="11"/>
      <c r="D356" s="6">
        <f t="shared" si="5"/>
        <v>0</v>
      </c>
      <c r="E356" s="11"/>
    </row>
    <row r="357" spans="1:5" ht="19.5" customHeight="1">
      <c r="A357" s="146" t="s">
        <v>275</v>
      </c>
      <c r="B357" s="6">
        <f>SUM(B358:B365)</f>
        <v>0</v>
      </c>
      <c r="C357" s="6">
        <f>SUM(C358:C365)</f>
        <v>0</v>
      </c>
      <c r="D357" s="6">
        <f t="shared" si="5"/>
        <v>0</v>
      </c>
      <c r="E357" s="11"/>
    </row>
    <row r="358" spans="1:5" ht="19.5" customHeight="1">
      <c r="A358" s="146" t="s">
        <v>59</v>
      </c>
      <c r="B358" s="11"/>
      <c r="C358" s="11"/>
      <c r="D358" s="6">
        <f t="shared" si="5"/>
        <v>0</v>
      </c>
      <c r="E358" s="11"/>
    </row>
    <row r="359" spans="1:5" ht="19.5" customHeight="1">
      <c r="A359" s="146" t="s">
        <v>60</v>
      </c>
      <c r="B359" s="11"/>
      <c r="C359" s="11"/>
      <c r="D359" s="6">
        <f t="shared" si="5"/>
        <v>0</v>
      </c>
      <c r="E359" s="11"/>
    </row>
    <row r="360" spans="1:5" ht="19.5" customHeight="1">
      <c r="A360" s="145" t="s">
        <v>61</v>
      </c>
      <c r="B360" s="11"/>
      <c r="C360" s="11"/>
      <c r="D360" s="6">
        <f t="shared" si="5"/>
        <v>0</v>
      </c>
      <c r="E360" s="11"/>
    </row>
    <row r="361" spans="1:5" ht="19.5" customHeight="1">
      <c r="A361" s="145" t="s">
        <v>276</v>
      </c>
      <c r="B361" s="11"/>
      <c r="C361" s="11"/>
      <c r="D361" s="6">
        <f t="shared" si="5"/>
        <v>0</v>
      </c>
      <c r="E361" s="11"/>
    </row>
    <row r="362" spans="1:5" ht="19.5" customHeight="1">
      <c r="A362" s="145" t="s">
        <v>277</v>
      </c>
      <c r="B362" s="11"/>
      <c r="C362" s="11"/>
      <c r="D362" s="6">
        <f t="shared" si="5"/>
        <v>0</v>
      </c>
      <c r="E362" s="11"/>
    </row>
    <row r="363" spans="1:5" ht="19.5" customHeight="1">
      <c r="A363" s="146" t="s">
        <v>278</v>
      </c>
      <c r="B363" s="11"/>
      <c r="C363" s="11"/>
      <c r="D363" s="6">
        <f t="shared" si="5"/>
        <v>0</v>
      </c>
      <c r="E363" s="11"/>
    </row>
    <row r="364" spans="1:5" ht="19.5" customHeight="1">
      <c r="A364" s="146" t="s">
        <v>68</v>
      </c>
      <c r="B364" s="11"/>
      <c r="C364" s="11"/>
      <c r="D364" s="6">
        <f t="shared" si="5"/>
        <v>0</v>
      </c>
      <c r="E364" s="11"/>
    </row>
    <row r="365" spans="1:5" ht="19.5" customHeight="1">
      <c r="A365" s="146" t="s">
        <v>279</v>
      </c>
      <c r="B365" s="11"/>
      <c r="C365" s="11"/>
      <c r="D365" s="6">
        <f t="shared" si="5"/>
        <v>0</v>
      </c>
      <c r="E365" s="11"/>
    </row>
    <row r="366" spans="1:5" ht="19.5" customHeight="1">
      <c r="A366" s="11" t="s">
        <v>280</v>
      </c>
      <c r="B366" s="6">
        <f>SUM(B367:B373)</f>
        <v>0</v>
      </c>
      <c r="C366" s="6">
        <f>SUM(C367:C373)</f>
        <v>0</v>
      </c>
      <c r="D366" s="6">
        <f t="shared" si="5"/>
        <v>0</v>
      </c>
      <c r="E366" s="11"/>
    </row>
    <row r="367" spans="1:5" ht="19.5" customHeight="1">
      <c r="A367" s="145" t="s">
        <v>59</v>
      </c>
      <c r="B367" s="11"/>
      <c r="C367" s="11"/>
      <c r="D367" s="6">
        <f t="shared" si="5"/>
        <v>0</v>
      </c>
      <c r="E367" s="11"/>
    </row>
    <row r="368" spans="1:5" ht="19.5" customHeight="1">
      <c r="A368" s="145" t="s">
        <v>60</v>
      </c>
      <c r="B368" s="11"/>
      <c r="C368" s="11"/>
      <c r="D368" s="6">
        <f t="shared" si="5"/>
        <v>0</v>
      </c>
      <c r="E368" s="11"/>
    </row>
    <row r="369" spans="1:5" ht="19.5" customHeight="1">
      <c r="A369" s="145" t="s">
        <v>61</v>
      </c>
      <c r="B369" s="11"/>
      <c r="C369" s="11"/>
      <c r="D369" s="6">
        <f t="shared" si="5"/>
        <v>0</v>
      </c>
      <c r="E369" s="11"/>
    </row>
    <row r="370" spans="1:5" ht="19.5" customHeight="1">
      <c r="A370" s="146" t="s">
        <v>281</v>
      </c>
      <c r="B370" s="11"/>
      <c r="C370" s="11"/>
      <c r="D370" s="6">
        <f t="shared" si="5"/>
        <v>0</v>
      </c>
      <c r="E370" s="11"/>
    </row>
    <row r="371" spans="1:5" ht="19.5" customHeight="1">
      <c r="A371" s="146" t="s">
        <v>282</v>
      </c>
      <c r="B371" s="11"/>
      <c r="C371" s="11"/>
      <c r="D371" s="6">
        <f t="shared" si="5"/>
        <v>0</v>
      </c>
      <c r="E371" s="11"/>
    </row>
    <row r="372" spans="1:5" ht="19.5" customHeight="1">
      <c r="A372" s="146" t="s">
        <v>68</v>
      </c>
      <c r="B372" s="11"/>
      <c r="C372" s="11"/>
      <c r="D372" s="6">
        <f t="shared" si="5"/>
        <v>0</v>
      </c>
      <c r="E372" s="11"/>
    </row>
    <row r="373" spans="1:5" ht="19.5" customHeight="1">
      <c r="A373" s="145" t="s">
        <v>283</v>
      </c>
      <c r="B373" s="11"/>
      <c r="C373" s="11"/>
      <c r="D373" s="6">
        <f t="shared" si="5"/>
        <v>0</v>
      </c>
      <c r="E373" s="11"/>
    </row>
    <row r="374" spans="1:5" ht="19.5" customHeight="1">
      <c r="A374" s="145" t="s">
        <v>284</v>
      </c>
      <c r="B374" s="6">
        <f>SUM(B375:B381)</f>
        <v>0</v>
      </c>
      <c r="C374" s="6">
        <f>SUM(C375:C381)</f>
        <v>0</v>
      </c>
      <c r="D374" s="6">
        <f t="shared" si="5"/>
        <v>0</v>
      </c>
      <c r="E374" s="11"/>
    </row>
    <row r="375" spans="1:5" ht="19.5" customHeight="1">
      <c r="A375" s="145" t="s">
        <v>59</v>
      </c>
      <c r="B375" s="11"/>
      <c r="C375" s="11"/>
      <c r="D375" s="6">
        <f t="shared" si="5"/>
        <v>0</v>
      </c>
      <c r="E375" s="11"/>
    </row>
    <row r="376" spans="1:5" ht="19.5" customHeight="1">
      <c r="A376" s="146" t="s">
        <v>60</v>
      </c>
      <c r="B376" s="11"/>
      <c r="C376" s="11"/>
      <c r="D376" s="6">
        <f t="shared" si="5"/>
        <v>0</v>
      </c>
      <c r="E376" s="11"/>
    </row>
    <row r="377" spans="1:5" ht="19.5" customHeight="1">
      <c r="A377" s="146" t="s">
        <v>285</v>
      </c>
      <c r="B377" s="11"/>
      <c r="C377" s="11"/>
      <c r="D377" s="6">
        <f t="shared" si="5"/>
        <v>0</v>
      </c>
      <c r="E377" s="11"/>
    </row>
    <row r="378" spans="1:5" ht="19.5" customHeight="1">
      <c r="A378" s="146" t="s">
        <v>286</v>
      </c>
      <c r="B378" s="11"/>
      <c r="C378" s="11"/>
      <c r="D378" s="6">
        <f t="shared" si="5"/>
        <v>0</v>
      </c>
      <c r="E378" s="11"/>
    </row>
    <row r="379" spans="1:5" ht="19.5" customHeight="1">
      <c r="A379" s="11" t="s">
        <v>287</v>
      </c>
      <c r="B379" s="11"/>
      <c r="C379" s="11"/>
      <c r="D379" s="6">
        <f t="shared" si="5"/>
        <v>0</v>
      </c>
      <c r="E379" s="11"/>
    </row>
    <row r="380" spans="1:5" ht="19.5" customHeight="1">
      <c r="A380" s="145" t="s">
        <v>240</v>
      </c>
      <c r="B380" s="11"/>
      <c r="C380" s="11"/>
      <c r="D380" s="6">
        <f t="shared" si="5"/>
        <v>0</v>
      </c>
      <c r="E380" s="11"/>
    </row>
    <row r="381" spans="1:5" ht="19.5" customHeight="1">
      <c r="A381" s="145" t="s">
        <v>288</v>
      </c>
      <c r="B381" s="11"/>
      <c r="C381" s="11"/>
      <c r="D381" s="6">
        <f t="shared" si="5"/>
        <v>0</v>
      </c>
      <c r="E381" s="11"/>
    </row>
    <row r="382" spans="1:5" ht="19.5" customHeight="1">
      <c r="A382" s="145" t="s">
        <v>289</v>
      </c>
      <c r="B382" s="6">
        <f>SUM(B383:B390)</f>
        <v>0</v>
      </c>
      <c r="C382" s="6">
        <f>SUM(C383:C390)</f>
        <v>0</v>
      </c>
      <c r="D382" s="6">
        <f t="shared" si="5"/>
        <v>0</v>
      </c>
      <c r="E382" s="11"/>
    </row>
    <row r="383" spans="1:5" ht="19.5" customHeight="1">
      <c r="A383" s="145" t="s">
        <v>290</v>
      </c>
      <c r="B383" s="11"/>
      <c r="C383" s="11"/>
      <c r="D383" s="6">
        <f t="shared" si="5"/>
        <v>0</v>
      </c>
      <c r="E383" s="11"/>
    </row>
    <row r="384" spans="1:5" ht="19.5" customHeight="1">
      <c r="A384" s="146" t="s">
        <v>59</v>
      </c>
      <c r="B384" s="11"/>
      <c r="C384" s="11"/>
      <c r="D384" s="6">
        <f t="shared" si="5"/>
        <v>0</v>
      </c>
      <c r="E384" s="11"/>
    </row>
    <row r="385" spans="1:5" ht="19.5" customHeight="1">
      <c r="A385" s="146" t="s">
        <v>291</v>
      </c>
      <c r="B385" s="11"/>
      <c r="C385" s="11"/>
      <c r="D385" s="6">
        <f t="shared" si="5"/>
        <v>0</v>
      </c>
      <c r="E385" s="11"/>
    </row>
    <row r="386" spans="1:5" ht="19.5" customHeight="1">
      <c r="A386" s="146" t="s">
        <v>292</v>
      </c>
      <c r="B386" s="11"/>
      <c r="C386" s="11"/>
      <c r="D386" s="6">
        <f t="shared" si="5"/>
        <v>0</v>
      </c>
      <c r="E386" s="11"/>
    </row>
    <row r="387" spans="1:5" ht="19.5" customHeight="1">
      <c r="A387" s="146" t="s">
        <v>293</v>
      </c>
      <c r="B387" s="11"/>
      <c r="C387" s="11"/>
      <c r="D387" s="6">
        <f t="shared" si="5"/>
        <v>0</v>
      </c>
      <c r="E387" s="11"/>
    </row>
    <row r="388" spans="1:5" ht="19.5" customHeight="1">
      <c r="A388" s="11" t="s">
        <v>294</v>
      </c>
      <c r="B388" s="11"/>
      <c r="C388" s="11"/>
      <c r="D388" s="6">
        <f t="shared" si="5"/>
        <v>0</v>
      </c>
      <c r="E388" s="11"/>
    </row>
    <row r="389" spans="1:5" ht="19.5" customHeight="1">
      <c r="A389" s="145" t="s">
        <v>295</v>
      </c>
      <c r="B389" s="11"/>
      <c r="C389" s="11"/>
      <c r="D389" s="6">
        <f t="shared" si="5"/>
        <v>0</v>
      </c>
      <c r="E389" s="11"/>
    </row>
    <row r="390" spans="1:5" ht="19.5" customHeight="1">
      <c r="A390" s="145" t="s">
        <v>296</v>
      </c>
      <c r="B390" s="11"/>
      <c r="C390" s="11"/>
      <c r="D390" s="6">
        <f aca="true" t="shared" si="6" ref="D390:D453">ROUND(IF(B390=0,0,C390/B390*100),2)</f>
        <v>0</v>
      </c>
      <c r="E390" s="11"/>
    </row>
    <row r="391" spans="1:5" ht="19.5" customHeight="1">
      <c r="A391" s="145" t="s">
        <v>297</v>
      </c>
      <c r="B391" s="11"/>
      <c r="C391" s="11">
        <v>312</v>
      </c>
      <c r="D391" s="6">
        <f t="shared" si="6"/>
        <v>0</v>
      </c>
      <c r="E391" s="11"/>
    </row>
    <row r="392" spans="1:5" ht="19.5" customHeight="1">
      <c r="A392" s="11" t="s">
        <v>298</v>
      </c>
      <c r="B392" s="6">
        <f>B393+B398+B407+B414+B420+B424+B428+B432+B438+B445</f>
        <v>57891</v>
      </c>
      <c r="C392" s="6">
        <f>C393+C398+C407+C414+C420+C424+C428+C432+C438+C445</f>
        <v>31657</v>
      </c>
      <c r="D392" s="6">
        <f t="shared" si="6"/>
        <v>54.68</v>
      </c>
      <c r="E392" s="11"/>
    </row>
    <row r="393" spans="1:5" ht="19.5" customHeight="1">
      <c r="A393" s="146" t="s">
        <v>299</v>
      </c>
      <c r="B393" s="6">
        <f>SUM(B394:B397)</f>
        <v>1176</v>
      </c>
      <c r="C393" s="6">
        <f>SUM(C394:C397)</f>
        <v>610</v>
      </c>
      <c r="D393" s="6">
        <f t="shared" si="6"/>
        <v>51.87</v>
      </c>
      <c r="E393" s="11"/>
    </row>
    <row r="394" spans="1:5" ht="19.5" customHeight="1">
      <c r="A394" s="145" t="s">
        <v>59</v>
      </c>
      <c r="B394" s="11">
        <v>768</v>
      </c>
      <c r="C394" s="11">
        <v>610</v>
      </c>
      <c r="D394" s="6">
        <f t="shared" si="6"/>
        <v>79.43</v>
      </c>
      <c r="E394" s="11"/>
    </row>
    <row r="395" spans="1:5" ht="19.5" customHeight="1">
      <c r="A395" s="145" t="s">
        <v>60</v>
      </c>
      <c r="B395" s="11"/>
      <c r="C395" s="11"/>
      <c r="D395" s="6">
        <f t="shared" si="6"/>
        <v>0</v>
      </c>
      <c r="E395" s="11"/>
    </row>
    <row r="396" spans="1:5" ht="19.5" customHeight="1">
      <c r="A396" s="145" t="s">
        <v>61</v>
      </c>
      <c r="B396" s="11"/>
      <c r="C396" s="11"/>
      <c r="D396" s="6">
        <f t="shared" si="6"/>
        <v>0</v>
      </c>
      <c r="E396" s="11"/>
    </row>
    <row r="397" spans="1:5" ht="19.5" customHeight="1">
      <c r="A397" s="146" t="s">
        <v>300</v>
      </c>
      <c r="B397" s="11">
        <v>408</v>
      </c>
      <c r="C397" s="11"/>
      <c r="D397" s="6">
        <f t="shared" si="6"/>
        <v>0</v>
      </c>
      <c r="E397" s="11"/>
    </row>
    <row r="398" spans="1:5" ht="19.5" customHeight="1">
      <c r="A398" s="145" t="s">
        <v>301</v>
      </c>
      <c r="B398" s="6">
        <f>SUM(B399:B406)</f>
        <v>48179</v>
      </c>
      <c r="C398" s="6">
        <f>SUM(C399:C406)</f>
        <v>28507</v>
      </c>
      <c r="D398" s="6">
        <f t="shared" si="6"/>
        <v>59.17</v>
      </c>
      <c r="E398" s="11"/>
    </row>
    <row r="399" spans="1:5" ht="19.5" customHeight="1">
      <c r="A399" s="145" t="s">
        <v>302</v>
      </c>
      <c r="B399" s="11">
        <v>7853</v>
      </c>
      <c r="C399" s="11">
        <v>3538</v>
      </c>
      <c r="D399" s="6">
        <f t="shared" si="6"/>
        <v>45.05</v>
      </c>
      <c r="E399" s="11"/>
    </row>
    <row r="400" spans="1:5" ht="19.5" customHeight="1">
      <c r="A400" s="145" t="s">
        <v>303</v>
      </c>
      <c r="B400" s="11">
        <v>14355</v>
      </c>
      <c r="C400" s="11">
        <v>10106</v>
      </c>
      <c r="D400" s="6">
        <f t="shared" si="6"/>
        <v>70.4</v>
      </c>
      <c r="E400" s="11"/>
    </row>
    <row r="401" spans="1:5" ht="19.5" customHeight="1">
      <c r="A401" s="146" t="s">
        <v>304</v>
      </c>
      <c r="B401" s="11">
        <v>11296</v>
      </c>
      <c r="C401" s="11">
        <v>9644</v>
      </c>
      <c r="D401" s="6">
        <f t="shared" si="6"/>
        <v>85.38</v>
      </c>
      <c r="E401" s="11"/>
    </row>
    <row r="402" spans="1:5" ht="19.5" customHeight="1">
      <c r="A402" s="146" t="s">
        <v>305</v>
      </c>
      <c r="B402" s="11">
        <v>9857</v>
      </c>
      <c r="C402" s="11">
        <v>5219</v>
      </c>
      <c r="D402" s="6">
        <f t="shared" si="6"/>
        <v>52.95</v>
      </c>
      <c r="E402" s="11"/>
    </row>
    <row r="403" spans="1:5" ht="19.5" customHeight="1">
      <c r="A403" s="146" t="s">
        <v>306</v>
      </c>
      <c r="B403" s="11"/>
      <c r="C403" s="11"/>
      <c r="D403" s="6">
        <f t="shared" si="6"/>
        <v>0</v>
      </c>
      <c r="E403" s="11"/>
    </row>
    <row r="404" spans="1:5" ht="19.5" customHeight="1">
      <c r="A404" s="145" t="s">
        <v>307</v>
      </c>
      <c r="B404" s="11"/>
      <c r="C404" s="11"/>
      <c r="D404" s="6">
        <f t="shared" si="6"/>
        <v>0</v>
      </c>
      <c r="E404" s="11"/>
    </row>
    <row r="405" spans="1:5" ht="19.5" customHeight="1">
      <c r="A405" s="145" t="s">
        <v>308</v>
      </c>
      <c r="B405" s="11"/>
      <c r="C405" s="11"/>
      <c r="D405" s="6">
        <f t="shared" si="6"/>
        <v>0</v>
      </c>
      <c r="E405" s="11"/>
    </row>
    <row r="406" spans="1:5" ht="19.5" customHeight="1">
      <c r="A406" s="145" t="s">
        <v>309</v>
      </c>
      <c r="B406" s="11">
        <v>4818</v>
      </c>
      <c r="C406" s="11"/>
      <c r="D406" s="6">
        <f t="shared" si="6"/>
        <v>0</v>
      </c>
      <c r="E406" s="11"/>
    </row>
    <row r="407" spans="1:5" ht="19.5" customHeight="1">
      <c r="A407" s="145" t="s">
        <v>310</v>
      </c>
      <c r="B407" s="6">
        <f>SUM(B408:B413)</f>
        <v>1723</v>
      </c>
      <c r="C407" s="6">
        <f>SUM(C408:C413)</f>
        <v>553</v>
      </c>
      <c r="D407" s="6">
        <f t="shared" si="6"/>
        <v>32.1</v>
      </c>
      <c r="E407" s="11"/>
    </row>
    <row r="408" spans="1:5" ht="19.5" customHeight="1">
      <c r="A408" s="145" t="s">
        <v>311</v>
      </c>
      <c r="B408" s="11"/>
      <c r="C408" s="11"/>
      <c r="D408" s="6">
        <f t="shared" si="6"/>
        <v>0</v>
      </c>
      <c r="E408" s="11"/>
    </row>
    <row r="409" spans="1:5" ht="19.5" customHeight="1">
      <c r="A409" s="145" t="s">
        <v>312</v>
      </c>
      <c r="B409" s="11"/>
      <c r="C409" s="11"/>
      <c r="D409" s="6">
        <f t="shared" si="6"/>
        <v>0</v>
      </c>
      <c r="E409" s="11"/>
    </row>
    <row r="410" spans="1:5" ht="19.5" customHeight="1">
      <c r="A410" s="145" t="s">
        <v>313</v>
      </c>
      <c r="B410" s="11"/>
      <c r="C410" s="11"/>
      <c r="D410" s="6">
        <f t="shared" si="6"/>
        <v>0</v>
      </c>
      <c r="E410" s="11"/>
    </row>
    <row r="411" spans="1:5" ht="19.5" customHeight="1">
      <c r="A411" s="146" t="s">
        <v>314</v>
      </c>
      <c r="B411" s="11">
        <v>1494</v>
      </c>
      <c r="C411" s="11">
        <v>553</v>
      </c>
      <c r="D411" s="6">
        <f t="shared" si="6"/>
        <v>37.01</v>
      </c>
      <c r="E411" s="11"/>
    </row>
    <row r="412" spans="1:5" ht="19.5" customHeight="1">
      <c r="A412" s="146" t="s">
        <v>315</v>
      </c>
      <c r="B412" s="11"/>
      <c r="C412" s="11"/>
      <c r="D412" s="6">
        <f t="shared" si="6"/>
        <v>0</v>
      </c>
      <c r="E412" s="11"/>
    </row>
    <row r="413" spans="1:5" ht="19.5" customHeight="1">
      <c r="A413" s="146" t="s">
        <v>316</v>
      </c>
      <c r="B413" s="11">
        <v>229</v>
      </c>
      <c r="C413" s="11"/>
      <c r="D413" s="6">
        <f t="shared" si="6"/>
        <v>0</v>
      </c>
      <c r="E413" s="11"/>
    </row>
    <row r="414" spans="1:5" ht="19.5" customHeight="1">
      <c r="A414" s="11" t="s">
        <v>317</v>
      </c>
      <c r="B414" s="6">
        <f>SUM(B415:B419)</f>
        <v>0</v>
      </c>
      <c r="C414" s="6">
        <f>SUM(C415:C419)</f>
        <v>0</v>
      </c>
      <c r="D414" s="6">
        <f t="shared" si="6"/>
        <v>0</v>
      </c>
      <c r="E414" s="11"/>
    </row>
    <row r="415" spans="1:5" ht="19.5" customHeight="1">
      <c r="A415" s="145" t="s">
        <v>318</v>
      </c>
      <c r="B415" s="11"/>
      <c r="C415" s="11"/>
      <c r="D415" s="6">
        <f t="shared" si="6"/>
        <v>0</v>
      </c>
      <c r="E415" s="11"/>
    </row>
    <row r="416" spans="1:5" ht="19.5" customHeight="1">
      <c r="A416" s="145" t="s">
        <v>319</v>
      </c>
      <c r="B416" s="11"/>
      <c r="C416" s="11"/>
      <c r="D416" s="6">
        <f t="shared" si="6"/>
        <v>0</v>
      </c>
      <c r="E416" s="11"/>
    </row>
    <row r="417" spans="1:5" ht="19.5" customHeight="1">
      <c r="A417" s="145" t="s">
        <v>320</v>
      </c>
      <c r="B417" s="11"/>
      <c r="C417" s="11"/>
      <c r="D417" s="6">
        <f t="shared" si="6"/>
        <v>0</v>
      </c>
      <c r="E417" s="11"/>
    </row>
    <row r="418" spans="1:5" ht="19.5" customHeight="1">
      <c r="A418" s="146" t="s">
        <v>321</v>
      </c>
      <c r="B418" s="11"/>
      <c r="C418" s="11"/>
      <c r="D418" s="6">
        <f t="shared" si="6"/>
        <v>0</v>
      </c>
      <c r="E418" s="11"/>
    </row>
    <row r="419" spans="1:5" ht="19.5" customHeight="1">
      <c r="A419" s="146" t="s">
        <v>322</v>
      </c>
      <c r="B419" s="11"/>
      <c r="C419" s="11"/>
      <c r="D419" s="6">
        <f t="shared" si="6"/>
        <v>0</v>
      </c>
      <c r="E419" s="11"/>
    </row>
    <row r="420" spans="1:5" ht="19.5" customHeight="1">
      <c r="A420" s="146" t="s">
        <v>323</v>
      </c>
      <c r="B420" s="6">
        <f>SUM(B421:B423)</f>
        <v>0</v>
      </c>
      <c r="C420" s="6">
        <f>SUM(C421:C423)</f>
        <v>0</v>
      </c>
      <c r="D420" s="6">
        <f t="shared" si="6"/>
        <v>0</v>
      </c>
      <c r="E420" s="11"/>
    </row>
    <row r="421" spans="1:5" ht="19.5" customHeight="1">
      <c r="A421" s="145" t="s">
        <v>324</v>
      </c>
      <c r="B421" s="11"/>
      <c r="C421" s="11"/>
      <c r="D421" s="6">
        <f t="shared" si="6"/>
        <v>0</v>
      </c>
      <c r="E421" s="11"/>
    </row>
    <row r="422" spans="1:5" ht="19.5" customHeight="1">
      <c r="A422" s="145" t="s">
        <v>325</v>
      </c>
      <c r="B422" s="11"/>
      <c r="C422" s="11"/>
      <c r="D422" s="6">
        <f t="shared" si="6"/>
        <v>0</v>
      </c>
      <c r="E422" s="11"/>
    </row>
    <row r="423" spans="1:5" ht="19.5" customHeight="1">
      <c r="A423" s="145" t="s">
        <v>326</v>
      </c>
      <c r="B423" s="11"/>
      <c r="C423" s="11"/>
      <c r="D423" s="6">
        <f t="shared" si="6"/>
        <v>0</v>
      </c>
      <c r="E423" s="11"/>
    </row>
    <row r="424" spans="1:5" ht="19.5" customHeight="1">
      <c r="A424" s="146" t="s">
        <v>327</v>
      </c>
      <c r="B424" s="6">
        <f>SUM(B425:B427)</f>
        <v>0</v>
      </c>
      <c r="C424" s="6">
        <f>SUM(C425:C427)</f>
        <v>0</v>
      </c>
      <c r="D424" s="6">
        <f t="shared" si="6"/>
        <v>0</v>
      </c>
      <c r="E424" s="11"/>
    </row>
    <row r="425" spans="1:5" ht="19.5" customHeight="1">
      <c r="A425" s="146" t="s">
        <v>328</v>
      </c>
      <c r="B425" s="11"/>
      <c r="C425" s="11"/>
      <c r="D425" s="6">
        <f t="shared" si="6"/>
        <v>0</v>
      </c>
      <c r="E425" s="11"/>
    </row>
    <row r="426" spans="1:5" ht="19.5" customHeight="1">
      <c r="A426" s="146" t="s">
        <v>329</v>
      </c>
      <c r="B426" s="11"/>
      <c r="C426" s="11"/>
      <c r="D426" s="6">
        <f t="shared" si="6"/>
        <v>0</v>
      </c>
      <c r="E426" s="11"/>
    </row>
    <row r="427" spans="1:5" ht="19.5" customHeight="1">
      <c r="A427" s="11" t="s">
        <v>330</v>
      </c>
      <c r="B427" s="11"/>
      <c r="C427" s="11"/>
      <c r="D427" s="6">
        <f t="shared" si="6"/>
        <v>0</v>
      </c>
      <c r="E427" s="11"/>
    </row>
    <row r="428" spans="1:5" ht="19.5" customHeight="1">
      <c r="A428" s="145" t="s">
        <v>331</v>
      </c>
      <c r="B428" s="6">
        <f>SUM(B429:B431)</f>
        <v>0</v>
      </c>
      <c r="C428" s="6">
        <f>SUM(C429:C431)</f>
        <v>0</v>
      </c>
      <c r="D428" s="6">
        <f t="shared" si="6"/>
        <v>0</v>
      </c>
      <c r="E428" s="11"/>
    </row>
    <row r="429" spans="1:5" ht="19.5" customHeight="1">
      <c r="A429" s="145" t="s">
        <v>332</v>
      </c>
      <c r="B429" s="11"/>
      <c r="C429" s="11"/>
      <c r="D429" s="6">
        <f t="shared" si="6"/>
        <v>0</v>
      </c>
      <c r="E429" s="11"/>
    </row>
    <row r="430" spans="1:5" ht="19.5" customHeight="1">
      <c r="A430" s="145" t="s">
        <v>333</v>
      </c>
      <c r="B430" s="11"/>
      <c r="C430" s="11"/>
      <c r="D430" s="6">
        <f t="shared" si="6"/>
        <v>0</v>
      </c>
      <c r="E430" s="11"/>
    </row>
    <row r="431" spans="1:5" ht="19.5" customHeight="1">
      <c r="A431" s="146" t="s">
        <v>334</v>
      </c>
      <c r="B431" s="11"/>
      <c r="C431" s="11"/>
      <c r="D431" s="6">
        <f t="shared" si="6"/>
        <v>0</v>
      </c>
      <c r="E431" s="11"/>
    </row>
    <row r="432" spans="1:5" ht="19.5" customHeight="1">
      <c r="A432" s="146" t="s">
        <v>335</v>
      </c>
      <c r="B432" s="6">
        <f>SUM(B433:B437)</f>
        <v>583</v>
      </c>
      <c r="C432" s="6">
        <f>SUM(C433:C437)</f>
        <v>301</v>
      </c>
      <c r="D432" s="6">
        <f t="shared" si="6"/>
        <v>51.63</v>
      </c>
      <c r="E432" s="11"/>
    </row>
    <row r="433" spans="1:5" ht="19.5" customHeight="1">
      <c r="A433" s="146" t="s">
        <v>336</v>
      </c>
      <c r="B433" s="11">
        <v>451</v>
      </c>
      <c r="C433" s="11">
        <v>159</v>
      </c>
      <c r="D433" s="6">
        <f t="shared" si="6"/>
        <v>35.25</v>
      </c>
      <c r="E433" s="11"/>
    </row>
    <row r="434" spans="1:5" ht="19.5" customHeight="1">
      <c r="A434" s="145" t="s">
        <v>337</v>
      </c>
      <c r="B434" s="11">
        <v>132</v>
      </c>
      <c r="C434" s="11">
        <v>122</v>
      </c>
      <c r="D434" s="6">
        <f t="shared" si="6"/>
        <v>92.42</v>
      </c>
      <c r="E434" s="11"/>
    </row>
    <row r="435" spans="1:5" ht="19.5" customHeight="1">
      <c r="A435" s="145" t="s">
        <v>338</v>
      </c>
      <c r="B435" s="11"/>
      <c r="C435" s="11"/>
      <c r="D435" s="6">
        <f t="shared" si="6"/>
        <v>0</v>
      </c>
      <c r="E435" s="11"/>
    </row>
    <row r="436" spans="1:5" ht="19.5" customHeight="1">
      <c r="A436" s="145" t="s">
        <v>339</v>
      </c>
      <c r="B436" s="11"/>
      <c r="C436" s="11"/>
      <c r="D436" s="6">
        <f t="shared" si="6"/>
        <v>0</v>
      </c>
      <c r="E436" s="11"/>
    </row>
    <row r="437" spans="1:5" ht="19.5" customHeight="1">
      <c r="A437" s="145" t="s">
        <v>340</v>
      </c>
      <c r="B437" s="11"/>
      <c r="C437" s="11">
        <v>20</v>
      </c>
      <c r="D437" s="6">
        <f t="shared" si="6"/>
        <v>0</v>
      </c>
      <c r="E437" s="11"/>
    </row>
    <row r="438" spans="1:5" ht="19.5" customHeight="1">
      <c r="A438" s="145" t="s">
        <v>341</v>
      </c>
      <c r="B438" s="6">
        <f>SUM(B439:B444)</f>
        <v>1001</v>
      </c>
      <c r="C438" s="6">
        <f>SUM(C439:C444)</f>
        <v>1000</v>
      </c>
      <c r="D438" s="6">
        <f t="shared" si="6"/>
        <v>99.9</v>
      </c>
      <c r="E438" s="11"/>
    </row>
    <row r="439" spans="1:5" ht="19.5" customHeight="1">
      <c r="A439" s="146" t="s">
        <v>342</v>
      </c>
      <c r="B439" s="11"/>
      <c r="C439" s="11">
        <v>100</v>
      </c>
      <c r="D439" s="6">
        <f t="shared" si="6"/>
        <v>0</v>
      </c>
      <c r="E439" s="11"/>
    </row>
    <row r="440" spans="1:5" ht="19.5" customHeight="1">
      <c r="A440" s="146" t="s">
        <v>343</v>
      </c>
      <c r="B440" s="11"/>
      <c r="C440" s="11">
        <v>900</v>
      </c>
      <c r="D440" s="6">
        <f t="shared" si="6"/>
        <v>0</v>
      </c>
      <c r="E440" s="11"/>
    </row>
    <row r="441" spans="1:5" ht="19.5" customHeight="1">
      <c r="A441" s="146" t="s">
        <v>344</v>
      </c>
      <c r="B441" s="11"/>
      <c r="C441" s="11"/>
      <c r="D441" s="6">
        <f t="shared" si="6"/>
        <v>0</v>
      </c>
      <c r="E441" s="11"/>
    </row>
    <row r="442" spans="1:5" ht="19.5" customHeight="1">
      <c r="A442" s="11" t="s">
        <v>345</v>
      </c>
      <c r="B442" s="11"/>
      <c r="C442" s="11"/>
      <c r="D442" s="6">
        <f t="shared" si="6"/>
        <v>0</v>
      </c>
      <c r="E442" s="11"/>
    </row>
    <row r="443" spans="1:5" ht="19.5" customHeight="1">
      <c r="A443" s="145" t="s">
        <v>346</v>
      </c>
      <c r="B443" s="11"/>
      <c r="C443" s="11"/>
      <c r="D443" s="6">
        <f t="shared" si="6"/>
        <v>0</v>
      </c>
      <c r="E443" s="11"/>
    </row>
    <row r="444" spans="1:5" ht="19.5" customHeight="1">
      <c r="A444" s="145" t="s">
        <v>347</v>
      </c>
      <c r="B444" s="11">
        <v>1001</v>
      </c>
      <c r="C444" s="11"/>
      <c r="D444" s="6">
        <f t="shared" si="6"/>
        <v>0</v>
      </c>
      <c r="E444" s="11"/>
    </row>
    <row r="445" spans="1:5" ht="19.5" customHeight="1">
      <c r="A445" s="145" t="s">
        <v>348</v>
      </c>
      <c r="B445" s="11">
        <v>5229</v>
      </c>
      <c r="C445" s="11">
        <v>686</v>
      </c>
      <c r="D445" s="6">
        <f t="shared" si="6"/>
        <v>13.12</v>
      </c>
      <c r="E445" s="11"/>
    </row>
    <row r="446" spans="1:5" ht="19.5" customHeight="1">
      <c r="A446" s="11" t="s">
        <v>349</v>
      </c>
      <c r="B446" s="6">
        <f>B447+B452+B461+B467+B473+B478+B483+B490+B494+B497</f>
        <v>4863</v>
      </c>
      <c r="C446" s="6">
        <f>C447+C452+C461+C467+C473+C478+C483+C490+C494+C497</f>
        <v>3138</v>
      </c>
      <c r="D446" s="6">
        <f t="shared" si="6"/>
        <v>64.53</v>
      </c>
      <c r="E446" s="11"/>
    </row>
    <row r="447" spans="1:5" ht="19.5" customHeight="1">
      <c r="A447" s="146" t="s">
        <v>350</v>
      </c>
      <c r="B447" s="6">
        <f>SUM(B448:B451)</f>
        <v>243</v>
      </c>
      <c r="C447" s="6">
        <f>SUM(C448:C451)</f>
        <v>115</v>
      </c>
      <c r="D447" s="6">
        <f t="shared" si="6"/>
        <v>47.33</v>
      </c>
      <c r="E447" s="11"/>
    </row>
    <row r="448" spans="1:5" ht="19.5" customHeight="1">
      <c r="A448" s="145" t="s">
        <v>59</v>
      </c>
      <c r="B448" s="11">
        <v>188</v>
      </c>
      <c r="C448" s="11">
        <v>115</v>
      </c>
      <c r="D448" s="6">
        <f t="shared" si="6"/>
        <v>61.17</v>
      </c>
      <c r="E448" s="11"/>
    </row>
    <row r="449" spans="1:5" ht="19.5" customHeight="1">
      <c r="A449" s="145" t="s">
        <v>60</v>
      </c>
      <c r="B449" s="11"/>
      <c r="C449" s="11"/>
      <c r="D449" s="6">
        <f t="shared" si="6"/>
        <v>0</v>
      </c>
      <c r="E449" s="11"/>
    </row>
    <row r="450" spans="1:5" ht="19.5" customHeight="1">
      <c r="A450" s="145" t="s">
        <v>61</v>
      </c>
      <c r="B450" s="11"/>
      <c r="C450" s="11"/>
      <c r="D450" s="6">
        <f t="shared" si="6"/>
        <v>0</v>
      </c>
      <c r="E450" s="11"/>
    </row>
    <row r="451" spans="1:5" ht="19.5" customHeight="1">
      <c r="A451" s="146" t="s">
        <v>351</v>
      </c>
      <c r="B451" s="11">
        <v>55</v>
      </c>
      <c r="C451" s="11"/>
      <c r="D451" s="6">
        <f t="shared" si="6"/>
        <v>0</v>
      </c>
      <c r="E451" s="11"/>
    </row>
    <row r="452" spans="1:5" ht="19.5" customHeight="1">
      <c r="A452" s="145" t="s">
        <v>352</v>
      </c>
      <c r="B452" s="6">
        <f>SUM(B453:B460)</f>
        <v>0</v>
      </c>
      <c r="C452" s="6">
        <f>SUM(C453:C460)</f>
        <v>0</v>
      </c>
      <c r="D452" s="6">
        <f t="shared" si="6"/>
        <v>0</v>
      </c>
      <c r="E452" s="11"/>
    </row>
    <row r="453" spans="1:5" ht="19.5" customHeight="1">
      <c r="A453" s="145" t="s">
        <v>353</v>
      </c>
      <c r="B453" s="11"/>
      <c r="C453" s="11"/>
      <c r="D453" s="6">
        <f t="shared" si="6"/>
        <v>0</v>
      </c>
      <c r="E453" s="11"/>
    </row>
    <row r="454" spans="1:5" ht="19.5" customHeight="1">
      <c r="A454" s="145" t="s">
        <v>354</v>
      </c>
      <c r="B454" s="11"/>
      <c r="C454" s="11"/>
      <c r="D454" s="6">
        <f aca="true" t="shared" si="7" ref="D454:D517">ROUND(IF(B454=0,0,C454/B454*100),2)</f>
        <v>0</v>
      </c>
      <c r="E454" s="11"/>
    </row>
    <row r="455" spans="1:5" ht="19.5" customHeight="1">
      <c r="A455" s="11" t="s">
        <v>355</v>
      </c>
      <c r="B455" s="11"/>
      <c r="C455" s="11"/>
      <c r="D455" s="6">
        <f t="shared" si="7"/>
        <v>0</v>
      </c>
      <c r="E455" s="11"/>
    </row>
    <row r="456" spans="1:5" ht="19.5" customHeight="1">
      <c r="A456" s="145" t="s">
        <v>356</v>
      </c>
      <c r="B456" s="11"/>
      <c r="C456" s="11"/>
      <c r="D456" s="6">
        <f t="shared" si="7"/>
        <v>0</v>
      </c>
      <c r="E456" s="11"/>
    </row>
    <row r="457" spans="1:5" ht="19.5" customHeight="1">
      <c r="A457" s="145" t="s">
        <v>357</v>
      </c>
      <c r="B457" s="11"/>
      <c r="C457" s="11"/>
      <c r="D457" s="6">
        <f t="shared" si="7"/>
        <v>0</v>
      </c>
      <c r="E457" s="11"/>
    </row>
    <row r="458" spans="1:5" ht="19.5" customHeight="1">
      <c r="A458" s="145" t="s">
        <v>358</v>
      </c>
      <c r="B458" s="11"/>
      <c r="C458" s="11"/>
      <c r="D458" s="6">
        <f t="shared" si="7"/>
        <v>0</v>
      </c>
      <c r="E458" s="11"/>
    </row>
    <row r="459" spans="1:5" ht="19.5" customHeight="1">
      <c r="A459" s="146" t="s">
        <v>359</v>
      </c>
      <c r="B459" s="11"/>
      <c r="C459" s="11"/>
      <c r="D459" s="6">
        <f t="shared" si="7"/>
        <v>0</v>
      </c>
      <c r="E459" s="11"/>
    </row>
    <row r="460" spans="1:5" ht="19.5" customHeight="1">
      <c r="A460" s="146" t="s">
        <v>360</v>
      </c>
      <c r="B460" s="11"/>
      <c r="C460" s="11"/>
      <c r="D460" s="6">
        <f t="shared" si="7"/>
        <v>0</v>
      </c>
      <c r="E460" s="11"/>
    </row>
    <row r="461" spans="1:5" ht="19.5" customHeight="1">
      <c r="A461" s="146" t="s">
        <v>361</v>
      </c>
      <c r="B461" s="6">
        <f>SUM(B462:B466)</f>
        <v>0</v>
      </c>
      <c r="C461" s="6">
        <f>SUM(C462:C466)</f>
        <v>0</v>
      </c>
      <c r="D461" s="6">
        <f t="shared" si="7"/>
        <v>0</v>
      </c>
      <c r="E461" s="11"/>
    </row>
    <row r="462" spans="1:5" ht="19.5" customHeight="1">
      <c r="A462" s="145" t="s">
        <v>353</v>
      </c>
      <c r="B462" s="11"/>
      <c r="C462" s="11"/>
      <c r="D462" s="6">
        <f t="shared" si="7"/>
        <v>0</v>
      </c>
      <c r="E462" s="11"/>
    </row>
    <row r="463" spans="1:5" ht="19.5" customHeight="1">
      <c r="A463" s="145" t="s">
        <v>362</v>
      </c>
      <c r="B463" s="11"/>
      <c r="C463" s="11"/>
      <c r="D463" s="6">
        <f t="shared" si="7"/>
        <v>0</v>
      </c>
      <c r="E463" s="11"/>
    </row>
    <row r="464" spans="1:5" ht="19.5" customHeight="1">
      <c r="A464" s="145" t="s">
        <v>363</v>
      </c>
      <c r="B464" s="11"/>
      <c r="C464" s="11"/>
      <c r="D464" s="6">
        <f t="shared" si="7"/>
        <v>0</v>
      </c>
      <c r="E464" s="11"/>
    </row>
    <row r="465" spans="1:5" ht="19.5" customHeight="1">
      <c r="A465" s="146" t="s">
        <v>364</v>
      </c>
      <c r="B465" s="11"/>
      <c r="C465" s="11"/>
      <c r="D465" s="6">
        <f t="shared" si="7"/>
        <v>0</v>
      </c>
      <c r="E465" s="11"/>
    </row>
    <row r="466" spans="1:5" ht="19.5" customHeight="1">
      <c r="A466" s="146" t="s">
        <v>365</v>
      </c>
      <c r="B466" s="11"/>
      <c r="C466" s="11"/>
      <c r="D466" s="6">
        <f t="shared" si="7"/>
        <v>0</v>
      </c>
      <c r="E466" s="11"/>
    </row>
    <row r="467" spans="1:5" ht="19.5" customHeight="1">
      <c r="A467" s="146" t="s">
        <v>366</v>
      </c>
      <c r="B467" s="6">
        <f>SUM(B468:B472)</f>
        <v>2803</v>
      </c>
      <c r="C467" s="6">
        <f>SUM(C468:C472)</f>
        <v>0</v>
      </c>
      <c r="D467" s="6">
        <f t="shared" si="7"/>
        <v>0</v>
      </c>
      <c r="E467" s="11"/>
    </row>
    <row r="468" spans="1:5" ht="19.5" customHeight="1">
      <c r="A468" s="11" t="s">
        <v>353</v>
      </c>
      <c r="B468" s="11"/>
      <c r="C468" s="11"/>
      <c r="D468" s="6">
        <f t="shared" si="7"/>
        <v>0</v>
      </c>
      <c r="E468" s="11"/>
    </row>
    <row r="469" spans="1:5" ht="19.5" customHeight="1">
      <c r="A469" s="145" t="s">
        <v>367</v>
      </c>
      <c r="B469" s="11">
        <v>35</v>
      </c>
      <c r="C469" s="11"/>
      <c r="D469" s="6">
        <f t="shared" si="7"/>
        <v>0</v>
      </c>
      <c r="E469" s="11"/>
    </row>
    <row r="470" spans="1:5" ht="19.5" customHeight="1">
      <c r="A470" s="145" t="s">
        <v>368</v>
      </c>
      <c r="B470" s="11"/>
      <c r="C470" s="11"/>
      <c r="D470" s="6">
        <f t="shared" si="7"/>
        <v>0</v>
      </c>
      <c r="E470" s="11"/>
    </row>
    <row r="471" spans="1:5" ht="19.5" customHeight="1">
      <c r="A471" s="145" t="s">
        <v>369</v>
      </c>
      <c r="B471" s="11"/>
      <c r="C471" s="11"/>
      <c r="D471" s="6">
        <f t="shared" si="7"/>
        <v>0</v>
      </c>
      <c r="E471" s="11"/>
    </row>
    <row r="472" spans="1:5" ht="19.5" customHeight="1">
      <c r="A472" s="146" t="s">
        <v>370</v>
      </c>
      <c r="B472" s="11">
        <v>2768</v>
      </c>
      <c r="C472" s="11"/>
      <c r="D472" s="6">
        <f t="shared" si="7"/>
        <v>0</v>
      </c>
      <c r="E472" s="11"/>
    </row>
    <row r="473" spans="1:5" ht="19.5" customHeight="1">
      <c r="A473" s="146" t="s">
        <v>371</v>
      </c>
      <c r="B473" s="6">
        <f>SUM(B474:B477)</f>
        <v>0</v>
      </c>
      <c r="C473" s="6">
        <f>SUM(C474:C477)</f>
        <v>1500</v>
      </c>
      <c r="D473" s="6">
        <f t="shared" si="7"/>
        <v>0</v>
      </c>
      <c r="E473" s="11"/>
    </row>
    <row r="474" spans="1:5" ht="19.5" customHeight="1">
      <c r="A474" s="146" t="s">
        <v>353</v>
      </c>
      <c r="B474" s="11"/>
      <c r="C474" s="11"/>
      <c r="D474" s="6">
        <f t="shared" si="7"/>
        <v>0</v>
      </c>
      <c r="E474" s="11"/>
    </row>
    <row r="475" spans="1:5" ht="19.5" customHeight="1">
      <c r="A475" s="145" t="s">
        <v>372</v>
      </c>
      <c r="B475" s="11"/>
      <c r="C475" s="11"/>
      <c r="D475" s="6">
        <f t="shared" si="7"/>
        <v>0</v>
      </c>
      <c r="E475" s="11"/>
    </row>
    <row r="476" spans="1:5" ht="19.5" customHeight="1">
      <c r="A476" s="145" t="s">
        <v>373</v>
      </c>
      <c r="B476" s="11"/>
      <c r="C476" s="11"/>
      <c r="D476" s="6">
        <f t="shared" si="7"/>
        <v>0</v>
      </c>
      <c r="E476" s="11"/>
    </row>
    <row r="477" spans="1:5" ht="19.5" customHeight="1">
      <c r="A477" s="145" t="s">
        <v>374</v>
      </c>
      <c r="B477" s="11"/>
      <c r="C477" s="11">
        <v>1500</v>
      </c>
      <c r="D477" s="6">
        <f t="shared" si="7"/>
        <v>0</v>
      </c>
      <c r="E477" s="11"/>
    </row>
    <row r="478" spans="1:5" ht="19.5" customHeight="1">
      <c r="A478" s="146" t="s">
        <v>375</v>
      </c>
      <c r="B478" s="6">
        <f>SUM(B479:B482)</f>
        <v>0</v>
      </c>
      <c r="C478" s="6">
        <f>SUM(C479:C482)</f>
        <v>0</v>
      </c>
      <c r="D478" s="6">
        <f t="shared" si="7"/>
        <v>0</v>
      </c>
      <c r="E478" s="11"/>
    </row>
    <row r="479" spans="1:5" ht="19.5" customHeight="1">
      <c r="A479" s="146" t="s">
        <v>376</v>
      </c>
      <c r="B479" s="11"/>
      <c r="C479" s="11"/>
      <c r="D479" s="6">
        <f t="shared" si="7"/>
        <v>0</v>
      </c>
      <c r="E479" s="11"/>
    </row>
    <row r="480" spans="1:5" ht="19.5" customHeight="1">
      <c r="A480" s="146" t="s">
        <v>377</v>
      </c>
      <c r="B480" s="11"/>
      <c r="C480" s="11"/>
      <c r="D480" s="6">
        <f t="shared" si="7"/>
        <v>0</v>
      </c>
      <c r="E480" s="11"/>
    </row>
    <row r="481" spans="1:5" ht="19.5" customHeight="1">
      <c r="A481" s="11" t="s">
        <v>378</v>
      </c>
      <c r="B481" s="11"/>
      <c r="C481" s="11"/>
      <c r="D481" s="6">
        <f t="shared" si="7"/>
        <v>0</v>
      </c>
      <c r="E481" s="11"/>
    </row>
    <row r="482" spans="1:5" ht="19.5" customHeight="1">
      <c r="A482" s="145" t="s">
        <v>379</v>
      </c>
      <c r="B482" s="11"/>
      <c r="C482" s="11"/>
      <c r="D482" s="6">
        <f t="shared" si="7"/>
        <v>0</v>
      </c>
      <c r="E482" s="11"/>
    </row>
    <row r="483" spans="1:5" ht="19.5" customHeight="1">
      <c r="A483" s="145" t="s">
        <v>380</v>
      </c>
      <c r="B483" s="6">
        <f>SUM(B484:B489)</f>
        <v>20</v>
      </c>
      <c r="C483" s="6">
        <f>SUM(C484:C489)</f>
        <v>460</v>
      </c>
      <c r="D483" s="6">
        <f t="shared" si="7"/>
        <v>2300</v>
      </c>
      <c r="E483" s="11"/>
    </row>
    <row r="484" spans="1:5" ht="19.5" customHeight="1">
      <c r="A484" s="145" t="s">
        <v>353</v>
      </c>
      <c r="B484" s="11"/>
      <c r="C484" s="11"/>
      <c r="D484" s="6">
        <f t="shared" si="7"/>
        <v>0</v>
      </c>
      <c r="E484" s="11"/>
    </row>
    <row r="485" spans="1:5" ht="19.5" customHeight="1">
      <c r="A485" s="146" t="s">
        <v>381</v>
      </c>
      <c r="B485" s="11">
        <v>20</v>
      </c>
      <c r="C485" s="11">
        <v>60</v>
      </c>
      <c r="D485" s="6">
        <f t="shared" si="7"/>
        <v>300</v>
      </c>
      <c r="E485" s="11"/>
    </row>
    <row r="486" spans="1:5" ht="19.5" customHeight="1">
      <c r="A486" s="146" t="s">
        <v>382</v>
      </c>
      <c r="B486" s="11"/>
      <c r="C486" s="11"/>
      <c r="D486" s="6">
        <f t="shared" si="7"/>
        <v>0</v>
      </c>
      <c r="E486" s="11"/>
    </row>
    <row r="487" spans="1:5" ht="19.5" customHeight="1">
      <c r="A487" s="146" t="s">
        <v>383</v>
      </c>
      <c r="B487" s="11"/>
      <c r="C487" s="11"/>
      <c r="D487" s="6">
        <f t="shared" si="7"/>
        <v>0</v>
      </c>
      <c r="E487" s="11"/>
    </row>
    <row r="488" spans="1:5" ht="19.5" customHeight="1">
      <c r="A488" s="145" t="s">
        <v>384</v>
      </c>
      <c r="B488" s="11"/>
      <c r="C488" s="11"/>
      <c r="D488" s="6">
        <f t="shared" si="7"/>
        <v>0</v>
      </c>
      <c r="E488" s="11"/>
    </row>
    <row r="489" spans="1:5" ht="19.5" customHeight="1">
      <c r="A489" s="145" t="s">
        <v>385</v>
      </c>
      <c r="B489" s="11"/>
      <c r="C489" s="11">
        <v>400</v>
      </c>
      <c r="D489" s="6">
        <f t="shared" si="7"/>
        <v>0</v>
      </c>
      <c r="E489" s="11"/>
    </row>
    <row r="490" spans="1:5" ht="19.5" customHeight="1">
      <c r="A490" s="145" t="s">
        <v>386</v>
      </c>
      <c r="B490" s="6">
        <f>SUM(B491:B493)</f>
        <v>0</v>
      </c>
      <c r="C490" s="6">
        <f>SUM(C491:C493)</f>
        <v>0</v>
      </c>
      <c r="D490" s="6">
        <f t="shared" si="7"/>
        <v>0</v>
      </c>
      <c r="E490" s="11"/>
    </row>
    <row r="491" spans="1:5" ht="19.5" customHeight="1">
      <c r="A491" s="146" t="s">
        <v>387</v>
      </c>
      <c r="B491" s="11"/>
      <c r="C491" s="11"/>
      <c r="D491" s="6">
        <f t="shared" si="7"/>
        <v>0</v>
      </c>
      <c r="E491" s="11"/>
    </row>
    <row r="492" spans="1:5" ht="19.5" customHeight="1">
      <c r="A492" s="146" t="s">
        <v>388</v>
      </c>
      <c r="B492" s="11"/>
      <c r="C492" s="11"/>
      <c r="D492" s="6">
        <f t="shared" si="7"/>
        <v>0</v>
      </c>
      <c r="E492" s="11"/>
    </row>
    <row r="493" spans="1:5" ht="19.5" customHeight="1">
      <c r="A493" s="146" t="s">
        <v>389</v>
      </c>
      <c r="B493" s="11"/>
      <c r="C493" s="11"/>
      <c r="D493" s="6">
        <f t="shared" si="7"/>
        <v>0</v>
      </c>
      <c r="E493" s="11"/>
    </row>
    <row r="494" spans="1:5" ht="19.5" customHeight="1">
      <c r="A494" s="11" t="s">
        <v>390</v>
      </c>
      <c r="B494" s="6">
        <f>SUM(B495:B496)</f>
        <v>0</v>
      </c>
      <c r="C494" s="6">
        <f>SUM(C495:C496)</f>
        <v>0</v>
      </c>
      <c r="D494" s="6">
        <f t="shared" si="7"/>
        <v>0</v>
      </c>
      <c r="E494" s="11"/>
    </row>
    <row r="495" spans="1:5" ht="19.5" customHeight="1">
      <c r="A495" s="146" t="s">
        <v>391</v>
      </c>
      <c r="B495" s="11"/>
      <c r="C495" s="11"/>
      <c r="D495" s="6">
        <f t="shared" si="7"/>
        <v>0</v>
      </c>
      <c r="E495" s="11"/>
    </row>
    <row r="496" spans="1:5" ht="19.5" customHeight="1">
      <c r="A496" s="146" t="s">
        <v>392</v>
      </c>
      <c r="B496" s="11"/>
      <c r="C496" s="11"/>
      <c r="D496" s="6">
        <f t="shared" si="7"/>
        <v>0</v>
      </c>
      <c r="E496" s="11"/>
    </row>
    <row r="497" spans="1:5" ht="19.5" customHeight="1">
      <c r="A497" s="145" t="s">
        <v>393</v>
      </c>
      <c r="B497" s="6">
        <f>SUM(B498:B501)</f>
        <v>1797</v>
      </c>
      <c r="C497" s="6">
        <f>SUM(C498:C501)</f>
        <v>1063</v>
      </c>
      <c r="D497" s="6">
        <f t="shared" si="7"/>
        <v>59.15</v>
      </c>
      <c r="E497" s="11"/>
    </row>
    <row r="498" spans="1:5" ht="19.5" customHeight="1">
      <c r="A498" s="145" t="s">
        <v>394</v>
      </c>
      <c r="B498" s="11"/>
      <c r="C498" s="11">
        <v>1000</v>
      </c>
      <c r="D498" s="6">
        <f t="shared" si="7"/>
        <v>0</v>
      </c>
      <c r="E498" s="11"/>
    </row>
    <row r="499" spans="1:5" ht="19.5" customHeight="1">
      <c r="A499" s="146" t="s">
        <v>395</v>
      </c>
      <c r="B499" s="11"/>
      <c r="C499" s="11"/>
      <c r="D499" s="6">
        <f t="shared" si="7"/>
        <v>0</v>
      </c>
      <c r="E499" s="11"/>
    </row>
    <row r="500" spans="1:5" ht="19.5" customHeight="1">
      <c r="A500" s="146" t="s">
        <v>396</v>
      </c>
      <c r="B500" s="11"/>
      <c r="C500" s="11"/>
      <c r="D500" s="6">
        <f t="shared" si="7"/>
        <v>0</v>
      </c>
      <c r="E500" s="11"/>
    </row>
    <row r="501" spans="1:5" ht="19.5" customHeight="1">
      <c r="A501" s="146" t="s">
        <v>397</v>
      </c>
      <c r="B501" s="11">
        <v>1797</v>
      </c>
      <c r="C501" s="11">
        <v>63</v>
      </c>
      <c r="D501" s="6">
        <f t="shared" si="7"/>
        <v>3.51</v>
      </c>
      <c r="E501" s="11"/>
    </row>
    <row r="502" spans="1:5" ht="19.5" customHeight="1">
      <c r="A502" s="11" t="s">
        <v>398</v>
      </c>
      <c r="B502" s="6">
        <f>B503+B517+B525+B536+B547</f>
        <v>2636</v>
      </c>
      <c r="C502" s="6">
        <f>C503+C517+C525+C536+C547</f>
        <v>1697</v>
      </c>
      <c r="D502" s="6">
        <f t="shared" si="7"/>
        <v>64.38</v>
      </c>
      <c r="E502" s="11"/>
    </row>
    <row r="503" spans="1:5" ht="19.5" customHeight="1">
      <c r="A503" s="11" t="s">
        <v>399</v>
      </c>
      <c r="B503" s="6">
        <f>SUM(B504:B516)</f>
        <v>833</v>
      </c>
      <c r="C503" s="6">
        <f>SUM(C504:C516)</f>
        <v>554</v>
      </c>
      <c r="D503" s="6">
        <f t="shared" si="7"/>
        <v>66.51</v>
      </c>
      <c r="E503" s="11"/>
    </row>
    <row r="504" spans="1:5" ht="19.5" customHeight="1">
      <c r="A504" s="11" t="s">
        <v>59</v>
      </c>
      <c r="B504" s="11">
        <v>534</v>
      </c>
      <c r="C504" s="11">
        <v>375</v>
      </c>
      <c r="D504" s="6">
        <f t="shared" si="7"/>
        <v>70.22</v>
      </c>
      <c r="E504" s="11"/>
    </row>
    <row r="505" spans="1:5" ht="19.5" customHeight="1">
      <c r="A505" s="11" t="s">
        <v>60</v>
      </c>
      <c r="B505" s="11"/>
      <c r="C505" s="11"/>
      <c r="D505" s="6">
        <f t="shared" si="7"/>
        <v>0</v>
      </c>
      <c r="E505" s="11"/>
    </row>
    <row r="506" spans="1:5" ht="19.5" customHeight="1">
      <c r="A506" s="11" t="s">
        <v>61</v>
      </c>
      <c r="B506" s="11"/>
      <c r="C506" s="11"/>
      <c r="D506" s="6">
        <f t="shared" si="7"/>
        <v>0</v>
      </c>
      <c r="E506" s="11"/>
    </row>
    <row r="507" spans="1:5" ht="19.5" customHeight="1">
      <c r="A507" s="11" t="s">
        <v>400</v>
      </c>
      <c r="B507" s="11">
        <v>115</v>
      </c>
      <c r="C507" s="11">
        <v>88</v>
      </c>
      <c r="D507" s="6">
        <f t="shared" si="7"/>
        <v>76.52</v>
      </c>
      <c r="E507" s="11"/>
    </row>
    <row r="508" spans="1:5" ht="19.5" customHeight="1">
      <c r="A508" s="11" t="s">
        <v>401</v>
      </c>
      <c r="B508" s="11"/>
      <c r="C508" s="11"/>
      <c r="D508" s="6">
        <f t="shared" si="7"/>
        <v>0</v>
      </c>
      <c r="E508" s="11"/>
    </row>
    <row r="509" spans="1:5" ht="19.5" customHeight="1">
      <c r="A509" s="11" t="s">
        <v>402</v>
      </c>
      <c r="B509" s="11"/>
      <c r="C509" s="11"/>
      <c r="D509" s="6">
        <f t="shared" si="7"/>
        <v>0</v>
      </c>
      <c r="E509" s="11"/>
    </row>
    <row r="510" spans="1:5" ht="19.5" customHeight="1">
      <c r="A510" s="11" t="s">
        <v>403</v>
      </c>
      <c r="B510" s="11"/>
      <c r="C510" s="11"/>
      <c r="D510" s="6">
        <f t="shared" si="7"/>
        <v>0</v>
      </c>
      <c r="E510" s="11"/>
    </row>
    <row r="511" spans="1:5" ht="19.5" customHeight="1">
      <c r="A511" s="11" t="s">
        <v>404</v>
      </c>
      <c r="B511" s="11">
        <v>143</v>
      </c>
      <c r="C511" s="11">
        <v>91</v>
      </c>
      <c r="D511" s="6">
        <f t="shared" si="7"/>
        <v>63.64</v>
      </c>
      <c r="E511" s="11"/>
    </row>
    <row r="512" spans="1:5" ht="19.5" customHeight="1">
      <c r="A512" s="11" t="s">
        <v>405</v>
      </c>
      <c r="B512" s="11">
        <v>16</v>
      </c>
      <c r="C512" s="11"/>
      <c r="D512" s="6">
        <f t="shared" si="7"/>
        <v>0</v>
      </c>
      <c r="E512" s="11"/>
    </row>
    <row r="513" spans="1:5" ht="19.5" customHeight="1">
      <c r="A513" s="11" t="s">
        <v>406</v>
      </c>
      <c r="B513" s="11"/>
      <c r="C513" s="11"/>
      <c r="D513" s="6">
        <f t="shared" si="7"/>
        <v>0</v>
      </c>
      <c r="E513" s="11"/>
    </row>
    <row r="514" spans="1:5" ht="19.5" customHeight="1">
      <c r="A514" s="11" t="s">
        <v>407</v>
      </c>
      <c r="B514" s="11">
        <v>25</v>
      </c>
      <c r="C514" s="11"/>
      <c r="D514" s="6">
        <f t="shared" si="7"/>
        <v>0</v>
      </c>
      <c r="E514" s="11"/>
    </row>
    <row r="515" spans="1:5" ht="19.5" customHeight="1">
      <c r="A515" s="11" t="s">
        <v>408</v>
      </c>
      <c r="B515" s="11"/>
      <c r="C515" s="11"/>
      <c r="D515" s="6">
        <f t="shared" si="7"/>
        <v>0</v>
      </c>
      <c r="E515" s="11"/>
    </row>
    <row r="516" spans="1:5" ht="19.5" customHeight="1">
      <c r="A516" s="11" t="s">
        <v>409</v>
      </c>
      <c r="B516" s="11"/>
      <c r="C516" s="11"/>
      <c r="D516" s="6">
        <f t="shared" si="7"/>
        <v>0</v>
      </c>
      <c r="E516" s="11"/>
    </row>
    <row r="517" spans="1:5" ht="19.5" customHeight="1">
      <c r="A517" s="11" t="s">
        <v>410</v>
      </c>
      <c r="B517" s="6">
        <f>SUM(B518:B524)</f>
        <v>266</v>
      </c>
      <c r="C517" s="6">
        <f>SUM(C518:C524)</f>
        <v>560</v>
      </c>
      <c r="D517" s="6">
        <f t="shared" si="7"/>
        <v>210.53</v>
      </c>
      <c r="E517" s="11"/>
    </row>
    <row r="518" spans="1:5" ht="19.5" customHeight="1">
      <c r="A518" s="11" t="s">
        <v>59</v>
      </c>
      <c r="B518" s="11"/>
      <c r="C518" s="11"/>
      <c r="D518" s="6">
        <f aca="true" t="shared" si="8" ref="D518:D581">ROUND(IF(B518=0,0,C518/B518*100),2)</f>
        <v>0</v>
      </c>
      <c r="E518" s="11"/>
    </row>
    <row r="519" spans="1:5" ht="19.5" customHeight="1">
      <c r="A519" s="11" t="s">
        <v>60</v>
      </c>
      <c r="B519" s="11"/>
      <c r="C519" s="11"/>
      <c r="D519" s="6">
        <f t="shared" si="8"/>
        <v>0</v>
      </c>
      <c r="E519" s="11"/>
    </row>
    <row r="520" spans="1:5" ht="19.5" customHeight="1">
      <c r="A520" s="11" t="s">
        <v>61</v>
      </c>
      <c r="B520" s="11"/>
      <c r="C520" s="11"/>
      <c r="D520" s="6">
        <f t="shared" si="8"/>
        <v>0</v>
      </c>
      <c r="E520" s="11"/>
    </row>
    <row r="521" spans="1:5" ht="19.5" customHeight="1">
      <c r="A521" s="11" t="s">
        <v>411</v>
      </c>
      <c r="B521" s="11">
        <v>266</v>
      </c>
      <c r="C521" s="11">
        <v>60</v>
      </c>
      <c r="D521" s="6">
        <f t="shared" si="8"/>
        <v>22.56</v>
      </c>
      <c r="E521" s="11"/>
    </row>
    <row r="522" spans="1:5" ht="19.5" customHeight="1">
      <c r="A522" s="11" t="s">
        <v>412</v>
      </c>
      <c r="B522" s="11"/>
      <c r="C522" s="11">
        <v>500</v>
      </c>
      <c r="D522" s="6">
        <f t="shared" si="8"/>
        <v>0</v>
      </c>
      <c r="E522" s="11"/>
    </row>
    <row r="523" spans="1:5" ht="19.5" customHeight="1">
      <c r="A523" s="11" t="s">
        <v>413</v>
      </c>
      <c r="B523" s="11"/>
      <c r="C523" s="11"/>
      <c r="D523" s="6">
        <f t="shared" si="8"/>
        <v>0</v>
      </c>
      <c r="E523" s="11"/>
    </row>
    <row r="524" spans="1:5" ht="19.5" customHeight="1">
      <c r="A524" s="11" t="s">
        <v>414</v>
      </c>
      <c r="B524" s="11"/>
      <c r="C524" s="11"/>
      <c r="D524" s="6">
        <f t="shared" si="8"/>
        <v>0</v>
      </c>
      <c r="E524" s="11"/>
    </row>
    <row r="525" spans="1:5" ht="19.5" customHeight="1">
      <c r="A525" s="11" t="s">
        <v>415</v>
      </c>
      <c r="B525" s="6">
        <f>SUM(B526:B535)</f>
        <v>363</v>
      </c>
      <c r="C525" s="6">
        <f>SUM(C526:C535)</f>
        <v>214</v>
      </c>
      <c r="D525" s="6">
        <f t="shared" si="8"/>
        <v>58.95</v>
      </c>
      <c r="E525" s="11"/>
    </row>
    <row r="526" spans="1:5" ht="19.5" customHeight="1">
      <c r="A526" s="11" t="s">
        <v>59</v>
      </c>
      <c r="B526" s="11"/>
      <c r="C526" s="11"/>
      <c r="D526" s="6">
        <f t="shared" si="8"/>
        <v>0</v>
      </c>
      <c r="E526" s="11"/>
    </row>
    <row r="527" spans="1:5" ht="19.5" customHeight="1">
      <c r="A527" s="11" t="s">
        <v>60</v>
      </c>
      <c r="B527" s="11"/>
      <c r="C527" s="11"/>
      <c r="D527" s="6">
        <f t="shared" si="8"/>
        <v>0</v>
      </c>
      <c r="E527" s="11"/>
    </row>
    <row r="528" spans="1:5" ht="19.5" customHeight="1">
      <c r="A528" s="11" t="s">
        <v>61</v>
      </c>
      <c r="B528" s="11"/>
      <c r="C528" s="11"/>
      <c r="D528" s="6">
        <f t="shared" si="8"/>
        <v>0</v>
      </c>
      <c r="E528" s="11"/>
    </row>
    <row r="529" spans="1:5" ht="19.5" customHeight="1">
      <c r="A529" s="11" t="s">
        <v>416</v>
      </c>
      <c r="B529" s="11"/>
      <c r="C529" s="11"/>
      <c r="D529" s="6">
        <f t="shared" si="8"/>
        <v>0</v>
      </c>
      <c r="E529" s="11"/>
    </row>
    <row r="530" spans="1:5" ht="19.5" customHeight="1">
      <c r="A530" s="11" t="s">
        <v>417</v>
      </c>
      <c r="B530" s="11"/>
      <c r="C530" s="11"/>
      <c r="D530" s="6">
        <f t="shared" si="8"/>
        <v>0</v>
      </c>
      <c r="E530" s="11"/>
    </row>
    <row r="531" spans="1:5" ht="19.5" customHeight="1">
      <c r="A531" s="11" t="s">
        <v>418</v>
      </c>
      <c r="B531" s="11"/>
      <c r="C531" s="11"/>
      <c r="D531" s="6">
        <f t="shared" si="8"/>
        <v>0</v>
      </c>
      <c r="E531" s="11"/>
    </row>
    <row r="532" spans="1:5" ht="19.5" customHeight="1">
      <c r="A532" s="11" t="s">
        <v>419</v>
      </c>
      <c r="B532" s="11"/>
      <c r="C532" s="11"/>
      <c r="D532" s="6">
        <f t="shared" si="8"/>
        <v>0</v>
      </c>
      <c r="E532" s="11"/>
    </row>
    <row r="533" spans="1:5" ht="19.5" customHeight="1">
      <c r="A533" s="11" t="s">
        <v>420</v>
      </c>
      <c r="B533" s="11"/>
      <c r="C533" s="11">
        <v>214</v>
      </c>
      <c r="D533" s="6">
        <f t="shared" si="8"/>
        <v>0</v>
      </c>
      <c r="E533" s="11"/>
    </row>
    <row r="534" spans="1:5" ht="19.5" customHeight="1">
      <c r="A534" s="11" t="s">
        <v>421</v>
      </c>
      <c r="B534" s="11"/>
      <c r="C534" s="11"/>
      <c r="D534" s="6">
        <f t="shared" si="8"/>
        <v>0</v>
      </c>
      <c r="E534" s="11"/>
    </row>
    <row r="535" spans="1:5" ht="19.5" customHeight="1">
      <c r="A535" s="11" t="s">
        <v>422</v>
      </c>
      <c r="B535" s="11">
        <v>363</v>
      </c>
      <c r="C535" s="11"/>
      <c r="D535" s="6">
        <f t="shared" si="8"/>
        <v>0</v>
      </c>
      <c r="E535" s="11"/>
    </row>
    <row r="536" spans="1:5" ht="19.5" customHeight="1">
      <c r="A536" s="11" t="s">
        <v>423</v>
      </c>
      <c r="B536" s="6">
        <f>SUM(B537:B546)</f>
        <v>793</v>
      </c>
      <c r="C536" s="6">
        <f>SUM(C537:C546)</f>
        <v>369</v>
      </c>
      <c r="D536" s="6">
        <f t="shared" si="8"/>
        <v>46.53</v>
      </c>
      <c r="E536" s="11"/>
    </row>
    <row r="537" spans="1:5" ht="19.5" customHeight="1">
      <c r="A537" s="11" t="s">
        <v>59</v>
      </c>
      <c r="B537" s="11">
        <v>617</v>
      </c>
      <c r="C537" s="11">
        <v>369</v>
      </c>
      <c r="D537" s="6">
        <f t="shared" si="8"/>
        <v>59.81</v>
      </c>
      <c r="E537" s="11"/>
    </row>
    <row r="538" spans="1:5" ht="19.5" customHeight="1">
      <c r="A538" s="11" t="s">
        <v>60</v>
      </c>
      <c r="B538" s="11"/>
      <c r="C538" s="11"/>
      <c r="D538" s="6">
        <f t="shared" si="8"/>
        <v>0</v>
      </c>
      <c r="E538" s="11"/>
    </row>
    <row r="539" spans="1:5" ht="19.5" customHeight="1">
      <c r="A539" s="11" t="s">
        <v>61</v>
      </c>
      <c r="B539" s="11"/>
      <c r="C539" s="11"/>
      <c r="D539" s="6">
        <f t="shared" si="8"/>
        <v>0</v>
      </c>
      <c r="E539" s="11"/>
    </row>
    <row r="540" spans="1:5" ht="19.5" customHeight="1">
      <c r="A540" s="11" t="s">
        <v>424</v>
      </c>
      <c r="B540" s="11">
        <v>16</v>
      </c>
      <c r="C540" s="11"/>
      <c r="D540" s="6">
        <f t="shared" si="8"/>
        <v>0</v>
      </c>
      <c r="E540" s="11"/>
    </row>
    <row r="541" spans="1:5" ht="19.5" customHeight="1">
      <c r="A541" s="11" t="s">
        <v>425</v>
      </c>
      <c r="B541" s="11">
        <v>160</v>
      </c>
      <c r="C541" s="11"/>
      <c r="D541" s="6">
        <f t="shared" si="8"/>
        <v>0</v>
      </c>
      <c r="E541" s="11"/>
    </row>
    <row r="542" spans="1:5" ht="19.5" customHeight="1">
      <c r="A542" s="11" t="s">
        <v>426</v>
      </c>
      <c r="B542" s="11"/>
      <c r="C542" s="11"/>
      <c r="D542" s="6">
        <f t="shared" si="8"/>
        <v>0</v>
      </c>
      <c r="E542" s="11"/>
    </row>
    <row r="543" spans="1:5" ht="19.5" customHeight="1">
      <c r="A543" s="11" t="s">
        <v>427</v>
      </c>
      <c r="B543" s="11"/>
      <c r="C543" s="11"/>
      <c r="D543" s="6">
        <f t="shared" si="8"/>
        <v>0</v>
      </c>
      <c r="E543" s="11"/>
    </row>
    <row r="544" spans="1:5" ht="19.5" customHeight="1">
      <c r="A544" s="11" t="s">
        <v>428</v>
      </c>
      <c r="B544" s="11"/>
      <c r="C544" s="11"/>
      <c r="D544" s="6">
        <f t="shared" si="8"/>
        <v>0</v>
      </c>
      <c r="E544" s="11"/>
    </row>
    <row r="545" spans="1:5" ht="19.5" customHeight="1">
      <c r="A545" s="11" t="s">
        <v>429</v>
      </c>
      <c r="B545" s="11"/>
      <c r="C545" s="11"/>
      <c r="D545" s="6">
        <f t="shared" si="8"/>
        <v>0</v>
      </c>
      <c r="E545" s="11"/>
    </row>
    <row r="546" spans="1:5" ht="19.5" customHeight="1">
      <c r="A546" s="11" t="s">
        <v>430</v>
      </c>
      <c r="B546" s="11"/>
      <c r="C546" s="11"/>
      <c r="D546" s="6">
        <f t="shared" si="8"/>
        <v>0</v>
      </c>
      <c r="E546" s="11"/>
    </row>
    <row r="547" spans="1:5" ht="19.5" customHeight="1">
      <c r="A547" s="11" t="s">
        <v>431</v>
      </c>
      <c r="B547" s="6">
        <f>SUM(B548:B550)</f>
        <v>381</v>
      </c>
      <c r="C547" s="6">
        <f>SUM(C548:C550)</f>
        <v>0</v>
      </c>
      <c r="D547" s="6">
        <f t="shared" si="8"/>
        <v>0</v>
      </c>
      <c r="E547" s="11"/>
    </row>
    <row r="548" spans="1:5" ht="19.5" customHeight="1">
      <c r="A548" s="11" t="s">
        <v>432</v>
      </c>
      <c r="B548" s="11"/>
      <c r="C548" s="11"/>
      <c r="D548" s="6">
        <f t="shared" si="8"/>
        <v>0</v>
      </c>
      <c r="E548" s="11"/>
    </row>
    <row r="549" spans="1:5" ht="19.5" customHeight="1">
      <c r="A549" s="11" t="s">
        <v>433</v>
      </c>
      <c r="B549" s="11"/>
      <c r="C549" s="11"/>
      <c r="D549" s="6">
        <f t="shared" si="8"/>
        <v>0</v>
      </c>
      <c r="E549" s="11"/>
    </row>
    <row r="550" spans="1:5" ht="19.5" customHeight="1">
      <c r="A550" s="11" t="s">
        <v>434</v>
      </c>
      <c r="B550" s="11">
        <v>381</v>
      </c>
      <c r="C550" s="11"/>
      <c r="D550" s="6">
        <f t="shared" si="8"/>
        <v>0</v>
      </c>
      <c r="E550" s="11"/>
    </row>
    <row r="551" spans="1:5" ht="19.5" customHeight="1">
      <c r="A551" s="11" t="s">
        <v>435</v>
      </c>
      <c r="B551" s="6">
        <f>B552+B566+B577+B579+B588+B592+B602+B610+B616+B623+B632+B637+B642+B645+B648+B651+B654+B657+B661+B666</f>
        <v>46692</v>
      </c>
      <c r="C551" s="6">
        <f>C552+C566+C577+C579+C588+C592+C602+C610+C616+C623+C632+C637+C642+C645+C648+C651+C654+C657+C661+C666</f>
        <v>17413</v>
      </c>
      <c r="D551" s="6">
        <f t="shared" si="8"/>
        <v>37.29</v>
      </c>
      <c r="E551" s="11"/>
    </row>
    <row r="552" spans="1:5" ht="19.5" customHeight="1">
      <c r="A552" s="11" t="s">
        <v>436</v>
      </c>
      <c r="B552" s="6">
        <f>SUM(B553:B565)</f>
        <v>624</v>
      </c>
      <c r="C552" s="6">
        <f>SUM(C553:C565)</f>
        <v>574</v>
      </c>
      <c r="D552" s="6">
        <f t="shared" si="8"/>
        <v>91.99</v>
      </c>
      <c r="E552" s="11"/>
    </row>
    <row r="553" spans="1:5" ht="19.5" customHeight="1">
      <c r="A553" s="11" t="s">
        <v>59</v>
      </c>
      <c r="B553" s="11">
        <v>529</v>
      </c>
      <c r="C553" s="11">
        <v>501</v>
      </c>
      <c r="D553" s="6">
        <f t="shared" si="8"/>
        <v>94.71</v>
      </c>
      <c r="E553" s="11"/>
    </row>
    <row r="554" spans="1:5" ht="19.5" customHeight="1">
      <c r="A554" s="11" t="s">
        <v>60</v>
      </c>
      <c r="B554" s="11"/>
      <c r="C554" s="11"/>
      <c r="D554" s="6">
        <f t="shared" si="8"/>
        <v>0</v>
      </c>
      <c r="E554" s="11"/>
    </row>
    <row r="555" spans="1:5" ht="19.5" customHeight="1">
      <c r="A555" s="11" t="s">
        <v>61</v>
      </c>
      <c r="B555" s="11"/>
      <c r="C555" s="11"/>
      <c r="D555" s="6">
        <f t="shared" si="8"/>
        <v>0</v>
      </c>
      <c r="E555" s="11"/>
    </row>
    <row r="556" spans="1:5" ht="19.5" customHeight="1">
      <c r="A556" s="11" t="s">
        <v>437</v>
      </c>
      <c r="B556" s="11"/>
      <c r="C556" s="11"/>
      <c r="D556" s="6">
        <f t="shared" si="8"/>
        <v>0</v>
      </c>
      <c r="E556" s="11"/>
    </row>
    <row r="557" spans="1:5" ht="19.5" customHeight="1">
      <c r="A557" s="11" t="s">
        <v>438</v>
      </c>
      <c r="B557" s="11">
        <v>65</v>
      </c>
      <c r="C557" s="11">
        <v>73</v>
      </c>
      <c r="D557" s="6">
        <f t="shared" si="8"/>
        <v>112.31</v>
      </c>
      <c r="E557" s="11"/>
    </row>
    <row r="558" spans="1:5" ht="19.5" customHeight="1">
      <c r="A558" s="11" t="s">
        <v>439</v>
      </c>
      <c r="B558" s="11"/>
      <c r="C558" s="11"/>
      <c r="D558" s="6">
        <f t="shared" si="8"/>
        <v>0</v>
      </c>
      <c r="E558" s="11"/>
    </row>
    <row r="559" spans="1:5" ht="19.5" customHeight="1">
      <c r="A559" s="11" t="s">
        <v>440</v>
      </c>
      <c r="B559" s="11"/>
      <c r="C559" s="11"/>
      <c r="D559" s="6">
        <f t="shared" si="8"/>
        <v>0</v>
      </c>
      <c r="E559" s="11"/>
    </row>
    <row r="560" spans="1:5" ht="19.5" customHeight="1">
      <c r="A560" s="11" t="s">
        <v>102</v>
      </c>
      <c r="B560" s="11"/>
      <c r="C560" s="11"/>
      <c r="D560" s="6">
        <f t="shared" si="8"/>
        <v>0</v>
      </c>
      <c r="E560" s="11"/>
    </row>
    <row r="561" spans="1:5" ht="19.5" customHeight="1">
      <c r="A561" s="11" t="s">
        <v>441</v>
      </c>
      <c r="B561" s="11">
        <v>30</v>
      </c>
      <c r="C561" s="11"/>
      <c r="D561" s="6">
        <f t="shared" si="8"/>
        <v>0</v>
      </c>
      <c r="E561" s="11"/>
    </row>
    <row r="562" spans="1:5" ht="19.5" customHeight="1">
      <c r="A562" s="11" t="s">
        <v>442</v>
      </c>
      <c r="B562" s="11"/>
      <c r="C562" s="11"/>
      <c r="D562" s="6">
        <f t="shared" si="8"/>
        <v>0</v>
      </c>
      <c r="E562" s="11"/>
    </row>
    <row r="563" spans="1:5" ht="19.5" customHeight="1">
      <c r="A563" s="11" t="s">
        <v>443</v>
      </c>
      <c r="B563" s="11"/>
      <c r="C563" s="11"/>
      <c r="D563" s="6">
        <f t="shared" si="8"/>
        <v>0</v>
      </c>
      <c r="E563" s="11"/>
    </row>
    <row r="564" spans="1:5" ht="19.5" customHeight="1">
      <c r="A564" s="11" t="s">
        <v>444</v>
      </c>
      <c r="B564" s="11"/>
      <c r="C564" s="11"/>
      <c r="D564" s="6">
        <f t="shared" si="8"/>
        <v>0</v>
      </c>
      <c r="E564" s="11"/>
    </row>
    <row r="565" spans="1:5" ht="19.5" customHeight="1">
      <c r="A565" s="11" t="s">
        <v>445</v>
      </c>
      <c r="B565" s="11"/>
      <c r="C565" s="11"/>
      <c r="D565" s="6">
        <f t="shared" si="8"/>
        <v>0</v>
      </c>
      <c r="E565" s="11"/>
    </row>
    <row r="566" spans="1:5" ht="19.5" customHeight="1">
      <c r="A566" s="11" t="s">
        <v>446</v>
      </c>
      <c r="B566" s="6">
        <f>SUM(B567:B576)</f>
        <v>704</v>
      </c>
      <c r="C566" s="6">
        <f>SUM(C567:C576)</f>
        <v>623</v>
      </c>
      <c r="D566" s="6">
        <f t="shared" si="8"/>
        <v>88.49</v>
      </c>
      <c r="E566" s="11"/>
    </row>
    <row r="567" spans="1:5" ht="19.5" customHeight="1">
      <c r="A567" s="11" t="s">
        <v>59</v>
      </c>
      <c r="B567" s="11">
        <v>318</v>
      </c>
      <c r="C567" s="11">
        <v>363</v>
      </c>
      <c r="D567" s="6">
        <f t="shared" si="8"/>
        <v>114.15</v>
      </c>
      <c r="E567" s="11"/>
    </row>
    <row r="568" spans="1:5" ht="19.5" customHeight="1">
      <c r="A568" s="11" t="s">
        <v>60</v>
      </c>
      <c r="B568" s="11"/>
      <c r="C568" s="11"/>
      <c r="D568" s="6">
        <f t="shared" si="8"/>
        <v>0</v>
      </c>
      <c r="E568" s="11"/>
    </row>
    <row r="569" spans="1:5" ht="19.5" customHeight="1">
      <c r="A569" s="11" t="s">
        <v>61</v>
      </c>
      <c r="B569" s="11"/>
      <c r="C569" s="11"/>
      <c r="D569" s="6">
        <f t="shared" si="8"/>
        <v>0</v>
      </c>
      <c r="E569" s="11"/>
    </row>
    <row r="570" spans="1:5" ht="19.5" customHeight="1">
      <c r="A570" s="11" t="s">
        <v>447</v>
      </c>
      <c r="B570" s="11"/>
      <c r="C570" s="11"/>
      <c r="D570" s="6">
        <f t="shared" si="8"/>
        <v>0</v>
      </c>
      <c r="E570" s="11"/>
    </row>
    <row r="571" spans="1:5" ht="19.5" customHeight="1">
      <c r="A571" s="11" t="s">
        <v>448</v>
      </c>
      <c r="B571" s="11">
        <v>370</v>
      </c>
      <c r="C571" s="11">
        <v>250</v>
      </c>
      <c r="D571" s="6">
        <f t="shared" si="8"/>
        <v>67.57</v>
      </c>
      <c r="E571" s="11"/>
    </row>
    <row r="572" spans="1:5" ht="19.5" customHeight="1">
      <c r="A572" s="11" t="s">
        <v>449</v>
      </c>
      <c r="B572" s="11"/>
      <c r="C572" s="11"/>
      <c r="D572" s="6">
        <f t="shared" si="8"/>
        <v>0</v>
      </c>
      <c r="E572" s="11"/>
    </row>
    <row r="573" spans="1:5" ht="19.5" customHeight="1">
      <c r="A573" s="11" t="s">
        <v>450</v>
      </c>
      <c r="B573" s="11">
        <v>16</v>
      </c>
      <c r="C573" s="11">
        <v>10</v>
      </c>
      <c r="D573" s="6">
        <f t="shared" si="8"/>
        <v>62.5</v>
      </c>
      <c r="E573" s="11"/>
    </row>
    <row r="574" spans="1:5" ht="19.5" customHeight="1">
      <c r="A574" s="11" t="s">
        <v>451</v>
      </c>
      <c r="B574" s="11"/>
      <c r="C574" s="11"/>
      <c r="D574" s="6">
        <f t="shared" si="8"/>
        <v>0</v>
      </c>
      <c r="E574" s="11"/>
    </row>
    <row r="575" spans="1:5" ht="19.5" customHeight="1">
      <c r="A575" s="11" t="s">
        <v>452</v>
      </c>
      <c r="B575" s="11"/>
      <c r="C575" s="11"/>
      <c r="D575" s="6">
        <f t="shared" si="8"/>
        <v>0</v>
      </c>
      <c r="E575" s="11"/>
    </row>
    <row r="576" spans="1:5" ht="19.5" customHeight="1">
      <c r="A576" s="11" t="s">
        <v>453</v>
      </c>
      <c r="B576" s="11"/>
      <c r="C576" s="11"/>
      <c r="D576" s="6">
        <f t="shared" si="8"/>
        <v>0</v>
      </c>
      <c r="E576" s="11"/>
    </row>
    <row r="577" spans="1:5" s="143" customFormat="1" ht="19.5" customHeight="1">
      <c r="A577" s="11" t="s">
        <v>454</v>
      </c>
      <c r="B577" s="151">
        <f>B578</f>
        <v>0</v>
      </c>
      <c r="C577" s="151">
        <f>C578</f>
        <v>0</v>
      </c>
      <c r="D577" s="6">
        <f t="shared" si="8"/>
        <v>0</v>
      </c>
      <c r="E577" s="152"/>
    </row>
    <row r="578" spans="1:5" s="143" customFormat="1" ht="19.5" customHeight="1">
      <c r="A578" s="11" t="s">
        <v>455</v>
      </c>
      <c r="B578" s="152"/>
      <c r="C578" s="152"/>
      <c r="D578" s="6">
        <f t="shared" si="8"/>
        <v>0</v>
      </c>
      <c r="E578" s="152"/>
    </row>
    <row r="579" spans="1:5" ht="19.5" customHeight="1">
      <c r="A579" s="11" t="s">
        <v>456</v>
      </c>
      <c r="B579" s="6">
        <f>SUM(B580:B587)</f>
        <v>12264</v>
      </c>
      <c r="C579" s="6">
        <f>SUM(C580:C587)</f>
        <v>5200</v>
      </c>
      <c r="D579" s="6">
        <f t="shared" si="8"/>
        <v>42.4</v>
      </c>
      <c r="E579" s="11"/>
    </row>
    <row r="580" spans="1:5" ht="19.5" customHeight="1">
      <c r="A580" s="11" t="s">
        <v>457</v>
      </c>
      <c r="B580" s="11">
        <v>197</v>
      </c>
      <c r="C580" s="11">
        <v>200</v>
      </c>
      <c r="D580" s="6">
        <f t="shared" si="8"/>
        <v>101.52</v>
      </c>
      <c r="E580" s="11"/>
    </row>
    <row r="581" spans="1:5" ht="19.5" customHeight="1">
      <c r="A581" s="11" t="s">
        <v>458</v>
      </c>
      <c r="B581" s="11"/>
      <c r="C581" s="11"/>
      <c r="D581" s="6">
        <f t="shared" si="8"/>
        <v>0</v>
      </c>
      <c r="E581" s="11"/>
    </row>
    <row r="582" spans="1:5" ht="19.5" customHeight="1">
      <c r="A582" s="11" t="s">
        <v>459</v>
      </c>
      <c r="B582" s="11"/>
      <c r="C582" s="11"/>
      <c r="D582" s="6">
        <f aca="true" t="shared" si="9" ref="D582:D645">ROUND(IF(B582=0,0,C582/B582*100),2)</f>
        <v>0</v>
      </c>
      <c r="E582" s="11"/>
    </row>
    <row r="583" spans="1:5" ht="19.5" customHeight="1">
      <c r="A583" s="11" t="s">
        <v>460</v>
      </c>
      <c r="B583" s="11"/>
      <c r="C583" s="11"/>
      <c r="D583" s="6">
        <f t="shared" si="9"/>
        <v>0</v>
      </c>
      <c r="E583" s="11"/>
    </row>
    <row r="584" spans="1:5" s="143" customFormat="1" ht="19.5" customHeight="1">
      <c r="A584" s="11" t="s">
        <v>461</v>
      </c>
      <c r="B584" s="152">
        <v>9028</v>
      </c>
      <c r="C584" s="152">
        <v>3000</v>
      </c>
      <c r="D584" s="6">
        <f t="shared" si="9"/>
        <v>33.23</v>
      </c>
      <c r="E584" s="152"/>
    </row>
    <row r="585" spans="1:5" s="143" customFormat="1" ht="19.5" customHeight="1">
      <c r="A585" s="11" t="s">
        <v>462</v>
      </c>
      <c r="B585" s="152">
        <v>2769</v>
      </c>
      <c r="C585" s="152">
        <v>2000</v>
      </c>
      <c r="D585" s="6">
        <f t="shared" si="9"/>
        <v>72.23</v>
      </c>
      <c r="E585" s="152"/>
    </row>
    <row r="586" spans="1:5" s="143" customFormat="1" ht="19.5" customHeight="1">
      <c r="A586" s="11" t="s">
        <v>463</v>
      </c>
      <c r="B586" s="152">
        <v>270</v>
      </c>
      <c r="C586" s="152"/>
      <c r="D586" s="6">
        <f t="shared" si="9"/>
        <v>0</v>
      </c>
      <c r="E586" s="152"/>
    </row>
    <row r="587" spans="1:5" ht="19.5" customHeight="1">
      <c r="A587" s="11" t="s">
        <v>464</v>
      </c>
      <c r="B587" s="11"/>
      <c r="C587" s="11"/>
      <c r="D587" s="6">
        <f t="shared" si="9"/>
        <v>0</v>
      </c>
      <c r="E587" s="11"/>
    </row>
    <row r="588" spans="1:5" ht="19.5" customHeight="1">
      <c r="A588" s="11" t="s">
        <v>465</v>
      </c>
      <c r="B588" s="6">
        <f>SUM(B589:B591)</f>
        <v>0</v>
      </c>
      <c r="C588" s="6">
        <f>SUM(C589:C591)</f>
        <v>100</v>
      </c>
      <c r="D588" s="6">
        <f t="shared" si="9"/>
        <v>0</v>
      </c>
      <c r="E588" s="11"/>
    </row>
    <row r="589" spans="1:5" ht="19.5" customHeight="1">
      <c r="A589" s="11" t="s">
        <v>466</v>
      </c>
      <c r="B589" s="11"/>
      <c r="C589" s="11">
        <v>100</v>
      </c>
      <c r="D589" s="6">
        <f t="shared" si="9"/>
        <v>0</v>
      </c>
      <c r="E589" s="11"/>
    </row>
    <row r="590" spans="1:5" ht="19.5" customHeight="1">
      <c r="A590" s="11" t="s">
        <v>467</v>
      </c>
      <c r="B590" s="11"/>
      <c r="C590" s="11"/>
      <c r="D590" s="6">
        <f t="shared" si="9"/>
        <v>0</v>
      </c>
      <c r="E590" s="11"/>
    </row>
    <row r="591" spans="1:5" ht="19.5" customHeight="1">
      <c r="A591" s="11" t="s">
        <v>468</v>
      </c>
      <c r="B591" s="11"/>
      <c r="C591" s="11"/>
      <c r="D591" s="6">
        <f t="shared" si="9"/>
        <v>0</v>
      </c>
      <c r="E591" s="11"/>
    </row>
    <row r="592" spans="1:5" ht="19.5" customHeight="1">
      <c r="A592" s="11" t="s">
        <v>469</v>
      </c>
      <c r="B592" s="6">
        <f>SUM(B593:B601)</f>
        <v>1532</v>
      </c>
      <c r="C592" s="6">
        <f>SUM(C593:C601)</f>
        <v>1132</v>
      </c>
      <c r="D592" s="6">
        <f t="shared" si="9"/>
        <v>73.89</v>
      </c>
      <c r="E592" s="11"/>
    </row>
    <row r="593" spans="1:5" ht="19.5" customHeight="1">
      <c r="A593" s="11" t="s">
        <v>470</v>
      </c>
      <c r="B593" s="11">
        <v>545</v>
      </c>
      <c r="C593" s="11"/>
      <c r="D593" s="6">
        <f t="shared" si="9"/>
        <v>0</v>
      </c>
      <c r="E593" s="11"/>
    </row>
    <row r="594" spans="1:5" ht="19.5" customHeight="1">
      <c r="A594" s="11" t="s">
        <v>471</v>
      </c>
      <c r="B594" s="11"/>
      <c r="C594" s="11"/>
      <c r="D594" s="6">
        <f t="shared" si="9"/>
        <v>0</v>
      </c>
      <c r="E594" s="11"/>
    </row>
    <row r="595" spans="1:5" ht="19.5" customHeight="1">
      <c r="A595" s="11" t="s">
        <v>472</v>
      </c>
      <c r="B595" s="11"/>
      <c r="C595" s="11"/>
      <c r="D595" s="6">
        <f t="shared" si="9"/>
        <v>0</v>
      </c>
      <c r="E595" s="11"/>
    </row>
    <row r="596" spans="1:5" ht="19.5" customHeight="1">
      <c r="A596" s="11" t="s">
        <v>473</v>
      </c>
      <c r="B596" s="11"/>
      <c r="C596" s="11">
        <v>100</v>
      </c>
      <c r="D596" s="6">
        <f t="shared" si="9"/>
        <v>0</v>
      </c>
      <c r="E596" s="11"/>
    </row>
    <row r="597" spans="1:5" ht="19.5" customHeight="1">
      <c r="A597" s="11" t="s">
        <v>474</v>
      </c>
      <c r="B597" s="11"/>
      <c r="C597" s="11"/>
      <c r="D597" s="6">
        <f t="shared" si="9"/>
        <v>0</v>
      </c>
      <c r="E597" s="11"/>
    </row>
    <row r="598" spans="1:5" ht="19.5" customHeight="1">
      <c r="A598" s="11" t="s">
        <v>475</v>
      </c>
      <c r="B598" s="11"/>
      <c r="C598" s="11">
        <v>100</v>
      </c>
      <c r="D598" s="6">
        <f t="shared" si="9"/>
        <v>0</v>
      </c>
      <c r="E598" s="11"/>
    </row>
    <row r="599" spans="1:5" ht="19.5" customHeight="1">
      <c r="A599" s="11" t="s">
        <v>476</v>
      </c>
      <c r="B599" s="11"/>
      <c r="C599" s="11">
        <v>120</v>
      </c>
      <c r="D599" s="6">
        <f t="shared" si="9"/>
        <v>0</v>
      </c>
      <c r="E599" s="11"/>
    </row>
    <row r="600" spans="1:5" ht="19.5" customHeight="1">
      <c r="A600" s="11" t="s">
        <v>477</v>
      </c>
      <c r="B600" s="11"/>
      <c r="C600" s="11"/>
      <c r="D600" s="6">
        <f t="shared" si="9"/>
        <v>0</v>
      </c>
      <c r="E600" s="11"/>
    </row>
    <row r="601" spans="1:5" ht="19.5" customHeight="1">
      <c r="A601" s="11" t="s">
        <v>478</v>
      </c>
      <c r="B601" s="11">
        <v>987</v>
      </c>
      <c r="C601" s="11">
        <v>812</v>
      </c>
      <c r="D601" s="6">
        <f t="shared" si="9"/>
        <v>82.27</v>
      </c>
      <c r="E601" s="11"/>
    </row>
    <row r="602" spans="1:5" ht="19.5" customHeight="1">
      <c r="A602" s="11" t="s">
        <v>479</v>
      </c>
      <c r="B602" s="6">
        <f>SUM(B603:B609)</f>
        <v>1442</v>
      </c>
      <c r="C602" s="6">
        <f>SUM(C603:C609)</f>
        <v>713</v>
      </c>
      <c r="D602" s="6">
        <f t="shared" si="9"/>
        <v>49.45</v>
      </c>
      <c r="E602" s="11"/>
    </row>
    <row r="603" spans="1:5" ht="19.5" customHeight="1">
      <c r="A603" s="11" t="s">
        <v>480</v>
      </c>
      <c r="B603" s="11">
        <v>466</v>
      </c>
      <c r="C603" s="11">
        <v>400</v>
      </c>
      <c r="D603" s="6">
        <f t="shared" si="9"/>
        <v>85.84</v>
      </c>
      <c r="E603" s="11"/>
    </row>
    <row r="604" spans="1:5" ht="19.5" customHeight="1">
      <c r="A604" s="11" t="s">
        <v>481</v>
      </c>
      <c r="B604" s="11"/>
      <c r="C604" s="11"/>
      <c r="D604" s="6">
        <f t="shared" si="9"/>
        <v>0</v>
      </c>
      <c r="E604" s="11"/>
    </row>
    <row r="605" spans="1:5" ht="19.5" customHeight="1">
      <c r="A605" s="11" t="s">
        <v>482</v>
      </c>
      <c r="B605" s="11">
        <v>46</v>
      </c>
      <c r="C605" s="11"/>
      <c r="D605" s="6">
        <f t="shared" si="9"/>
        <v>0</v>
      </c>
      <c r="E605" s="11"/>
    </row>
    <row r="606" spans="1:5" ht="19.5" customHeight="1">
      <c r="A606" s="11" t="s">
        <v>483</v>
      </c>
      <c r="B606" s="11"/>
      <c r="C606" s="11"/>
      <c r="D606" s="6">
        <f t="shared" si="9"/>
        <v>0</v>
      </c>
      <c r="E606" s="11"/>
    </row>
    <row r="607" spans="1:5" ht="19.5" customHeight="1">
      <c r="A607" s="11" t="s">
        <v>484</v>
      </c>
      <c r="B607" s="11"/>
      <c r="C607" s="11"/>
      <c r="D607" s="6">
        <f t="shared" si="9"/>
        <v>0</v>
      </c>
      <c r="E607" s="11"/>
    </row>
    <row r="608" spans="1:5" ht="19.5" customHeight="1">
      <c r="A608" s="11" t="s">
        <v>485</v>
      </c>
      <c r="B608" s="11"/>
      <c r="C608" s="11"/>
      <c r="D608" s="6">
        <f t="shared" si="9"/>
        <v>0</v>
      </c>
      <c r="E608" s="11"/>
    </row>
    <row r="609" spans="1:5" ht="19.5" customHeight="1">
      <c r="A609" s="11" t="s">
        <v>486</v>
      </c>
      <c r="B609" s="11">
        <v>930</v>
      </c>
      <c r="C609" s="11">
        <v>313</v>
      </c>
      <c r="D609" s="6">
        <f t="shared" si="9"/>
        <v>33.66</v>
      </c>
      <c r="E609" s="11"/>
    </row>
    <row r="610" spans="1:5" ht="19.5" customHeight="1">
      <c r="A610" s="11" t="s">
        <v>487</v>
      </c>
      <c r="B610" s="6">
        <f>SUM(B611:B615)</f>
        <v>191</v>
      </c>
      <c r="C610" s="6">
        <f>SUM(C611:C615)</f>
        <v>60</v>
      </c>
      <c r="D610" s="6">
        <f t="shared" si="9"/>
        <v>31.41</v>
      </c>
      <c r="E610" s="11"/>
    </row>
    <row r="611" spans="1:5" ht="19.5" customHeight="1">
      <c r="A611" s="11" t="s">
        <v>488</v>
      </c>
      <c r="B611" s="11"/>
      <c r="C611" s="11">
        <v>60</v>
      </c>
      <c r="D611" s="6">
        <f t="shared" si="9"/>
        <v>0</v>
      </c>
      <c r="E611" s="11"/>
    </row>
    <row r="612" spans="1:5" ht="19.5" customHeight="1">
      <c r="A612" s="11" t="s">
        <v>489</v>
      </c>
      <c r="B612" s="11"/>
      <c r="C612" s="11"/>
      <c r="D612" s="6">
        <f t="shared" si="9"/>
        <v>0</v>
      </c>
      <c r="E612" s="11"/>
    </row>
    <row r="613" spans="1:5" ht="19.5" customHeight="1">
      <c r="A613" s="11" t="s">
        <v>490</v>
      </c>
      <c r="B613" s="11"/>
      <c r="C613" s="11"/>
      <c r="D613" s="6">
        <f t="shared" si="9"/>
        <v>0</v>
      </c>
      <c r="E613" s="11"/>
    </row>
    <row r="614" spans="1:5" ht="19.5" customHeight="1">
      <c r="A614" s="11" t="s">
        <v>491</v>
      </c>
      <c r="B614" s="11"/>
      <c r="C614" s="11"/>
      <c r="D614" s="6">
        <f t="shared" si="9"/>
        <v>0</v>
      </c>
      <c r="E614" s="11"/>
    </row>
    <row r="615" spans="1:5" ht="19.5" customHeight="1">
      <c r="A615" s="11" t="s">
        <v>492</v>
      </c>
      <c r="B615" s="11">
        <v>191</v>
      </c>
      <c r="C615" s="11"/>
      <c r="D615" s="6">
        <f t="shared" si="9"/>
        <v>0</v>
      </c>
      <c r="E615" s="11"/>
    </row>
    <row r="616" spans="1:5" ht="19.5" customHeight="1">
      <c r="A616" s="11" t="s">
        <v>493</v>
      </c>
      <c r="B616" s="6">
        <f>SUM(B617:B622)</f>
        <v>1582</v>
      </c>
      <c r="C616" s="6">
        <f>SUM(C617:C622)</f>
        <v>308</v>
      </c>
      <c r="D616" s="6">
        <f t="shared" si="9"/>
        <v>19.47</v>
      </c>
      <c r="E616" s="11"/>
    </row>
    <row r="617" spans="1:5" ht="19.5" customHeight="1">
      <c r="A617" s="11" t="s">
        <v>494</v>
      </c>
      <c r="B617" s="11">
        <v>594</v>
      </c>
      <c r="C617" s="11">
        <v>108</v>
      </c>
      <c r="D617" s="6">
        <f t="shared" si="9"/>
        <v>18.18</v>
      </c>
      <c r="E617" s="11"/>
    </row>
    <row r="618" spans="1:5" ht="19.5" customHeight="1">
      <c r="A618" s="11" t="s">
        <v>495</v>
      </c>
      <c r="B618" s="11">
        <v>188</v>
      </c>
      <c r="C618" s="11">
        <v>200</v>
      </c>
      <c r="D618" s="6">
        <f t="shared" si="9"/>
        <v>106.38</v>
      </c>
      <c r="E618" s="11"/>
    </row>
    <row r="619" spans="1:5" ht="19.5" customHeight="1">
      <c r="A619" s="11" t="s">
        <v>496</v>
      </c>
      <c r="B619" s="11"/>
      <c r="C619" s="11"/>
      <c r="D619" s="6">
        <f t="shared" si="9"/>
        <v>0</v>
      </c>
      <c r="E619" s="11"/>
    </row>
    <row r="620" spans="1:5" ht="19.5" customHeight="1">
      <c r="A620" s="11" t="s">
        <v>497</v>
      </c>
      <c r="B620" s="11">
        <v>800</v>
      </c>
      <c r="C620" s="11"/>
      <c r="D620" s="6">
        <f t="shared" si="9"/>
        <v>0</v>
      </c>
      <c r="E620" s="11"/>
    </row>
    <row r="621" spans="1:5" ht="19.5" customHeight="1">
      <c r="A621" s="11" t="s">
        <v>498</v>
      </c>
      <c r="B621" s="11"/>
      <c r="C621" s="11"/>
      <c r="D621" s="6">
        <f t="shared" si="9"/>
        <v>0</v>
      </c>
      <c r="E621" s="11"/>
    </row>
    <row r="622" spans="1:5" ht="19.5" customHeight="1">
      <c r="A622" s="11" t="s">
        <v>499</v>
      </c>
      <c r="B622" s="11"/>
      <c r="C622" s="11"/>
      <c r="D622" s="6">
        <f t="shared" si="9"/>
        <v>0</v>
      </c>
      <c r="E622" s="11"/>
    </row>
    <row r="623" spans="1:5" ht="19.5" customHeight="1">
      <c r="A623" s="11" t="s">
        <v>500</v>
      </c>
      <c r="B623" s="6">
        <f>SUM(B624:B631)</f>
        <v>973</v>
      </c>
      <c r="C623" s="6">
        <f>SUM(C624:C631)</f>
        <v>112</v>
      </c>
      <c r="D623" s="6">
        <f t="shared" si="9"/>
        <v>11.51</v>
      </c>
      <c r="E623" s="11"/>
    </row>
    <row r="624" spans="1:5" ht="19.5" customHeight="1">
      <c r="A624" s="11" t="s">
        <v>59</v>
      </c>
      <c r="B624" s="11">
        <v>107</v>
      </c>
      <c r="C624" s="11">
        <v>56</v>
      </c>
      <c r="D624" s="6">
        <f t="shared" si="9"/>
        <v>52.34</v>
      </c>
      <c r="E624" s="11"/>
    </row>
    <row r="625" spans="1:5" ht="19.5" customHeight="1">
      <c r="A625" s="11" t="s">
        <v>60</v>
      </c>
      <c r="B625" s="11"/>
      <c r="C625" s="11"/>
      <c r="D625" s="6">
        <f t="shared" si="9"/>
        <v>0</v>
      </c>
      <c r="E625" s="11"/>
    </row>
    <row r="626" spans="1:5" ht="19.5" customHeight="1">
      <c r="A626" s="11" t="s">
        <v>61</v>
      </c>
      <c r="B626" s="11"/>
      <c r="C626" s="11"/>
      <c r="D626" s="6">
        <f t="shared" si="9"/>
        <v>0</v>
      </c>
      <c r="E626" s="11"/>
    </row>
    <row r="627" spans="1:5" ht="19.5" customHeight="1">
      <c r="A627" s="11" t="s">
        <v>501</v>
      </c>
      <c r="B627" s="11">
        <v>20</v>
      </c>
      <c r="C627" s="11"/>
      <c r="D627" s="6">
        <f t="shared" si="9"/>
        <v>0</v>
      </c>
      <c r="E627" s="11"/>
    </row>
    <row r="628" spans="1:5" ht="19.5" customHeight="1">
      <c r="A628" s="11" t="s">
        <v>502</v>
      </c>
      <c r="B628" s="11"/>
      <c r="C628" s="11">
        <v>56</v>
      </c>
      <c r="D628" s="6">
        <f t="shared" si="9"/>
        <v>0</v>
      </c>
      <c r="E628" s="11"/>
    </row>
    <row r="629" spans="1:5" ht="19.5" customHeight="1">
      <c r="A629" s="11" t="s">
        <v>503</v>
      </c>
      <c r="B629" s="11"/>
      <c r="C629" s="11"/>
      <c r="D629" s="6">
        <f t="shared" si="9"/>
        <v>0</v>
      </c>
      <c r="E629" s="11"/>
    </row>
    <row r="630" spans="1:5" s="143" customFormat="1" ht="19.5" customHeight="1">
      <c r="A630" s="11" t="s">
        <v>504</v>
      </c>
      <c r="B630" s="152"/>
      <c r="C630" s="152"/>
      <c r="D630" s="6">
        <f t="shared" si="9"/>
        <v>0</v>
      </c>
      <c r="E630" s="152"/>
    </row>
    <row r="631" spans="1:5" ht="19.5" customHeight="1">
      <c r="A631" s="11" t="s">
        <v>505</v>
      </c>
      <c r="B631" s="11">
        <v>846</v>
      </c>
      <c r="C631" s="11"/>
      <c r="D631" s="6">
        <f t="shared" si="9"/>
        <v>0</v>
      </c>
      <c r="E631" s="11"/>
    </row>
    <row r="632" spans="1:5" ht="19.5" customHeight="1">
      <c r="A632" s="11" t="s">
        <v>506</v>
      </c>
      <c r="B632" s="6">
        <f>SUM(B633:B636)</f>
        <v>269</v>
      </c>
      <c r="C632" s="6">
        <f>SUM(C633:C636)</f>
        <v>366</v>
      </c>
      <c r="D632" s="6">
        <f t="shared" si="9"/>
        <v>136.06</v>
      </c>
      <c r="E632" s="11"/>
    </row>
    <row r="633" spans="1:5" ht="19.5" customHeight="1">
      <c r="A633" s="11" t="s">
        <v>507</v>
      </c>
      <c r="B633" s="11">
        <v>61</v>
      </c>
      <c r="C633" s="11"/>
      <c r="D633" s="6">
        <f t="shared" si="9"/>
        <v>0</v>
      </c>
      <c r="E633" s="11"/>
    </row>
    <row r="634" spans="1:5" ht="19.5" customHeight="1">
      <c r="A634" s="11" t="s">
        <v>508</v>
      </c>
      <c r="B634" s="11"/>
      <c r="C634" s="11">
        <v>366</v>
      </c>
      <c r="D634" s="6">
        <f t="shared" si="9"/>
        <v>0</v>
      </c>
      <c r="E634" s="11"/>
    </row>
    <row r="635" spans="1:5" ht="19.5" customHeight="1">
      <c r="A635" s="11" t="s">
        <v>509</v>
      </c>
      <c r="B635" s="11"/>
      <c r="C635" s="11"/>
      <c r="D635" s="6">
        <f t="shared" si="9"/>
        <v>0</v>
      </c>
      <c r="E635" s="11"/>
    </row>
    <row r="636" spans="1:5" ht="19.5" customHeight="1">
      <c r="A636" s="11" t="s">
        <v>510</v>
      </c>
      <c r="B636" s="11">
        <v>208</v>
      </c>
      <c r="C636" s="11"/>
      <c r="D636" s="6">
        <f t="shared" si="9"/>
        <v>0</v>
      </c>
      <c r="E636" s="11"/>
    </row>
    <row r="637" spans="1:5" ht="19.5" customHeight="1">
      <c r="A637" s="11" t="s">
        <v>511</v>
      </c>
      <c r="B637" s="6">
        <f>SUM(B638:B641)</f>
        <v>0</v>
      </c>
      <c r="C637" s="6">
        <f>SUM(C638:C641)</f>
        <v>100</v>
      </c>
      <c r="D637" s="6">
        <f t="shared" si="9"/>
        <v>0</v>
      </c>
      <c r="E637" s="11"/>
    </row>
    <row r="638" spans="1:5" ht="19.5" customHeight="1">
      <c r="A638" s="11" t="s">
        <v>59</v>
      </c>
      <c r="B638" s="11"/>
      <c r="C638" s="11">
        <v>100</v>
      </c>
      <c r="D638" s="6">
        <f t="shared" si="9"/>
        <v>0</v>
      </c>
      <c r="E638" s="11"/>
    </row>
    <row r="639" spans="1:5" ht="19.5" customHeight="1">
      <c r="A639" s="11" t="s">
        <v>60</v>
      </c>
      <c r="B639" s="11"/>
      <c r="C639" s="11"/>
      <c r="D639" s="6">
        <f t="shared" si="9"/>
        <v>0</v>
      </c>
      <c r="E639" s="11"/>
    </row>
    <row r="640" spans="1:5" ht="19.5" customHeight="1">
      <c r="A640" s="11" t="s">
        <v>61</v>
      </c>
      <c r="B640" s="11"/>
      <c r="C640" s="11"/>
      <c r="D640" s="6">
        <f t="shared" si="9"/>
        <v>0</v>
      </c>
      <c r="E640" s="11"/>
    </row>
    <row r="641" spans="1:5" ht="19.5" customHeight="1">
      <c r="A641" s="11" t="s">
        <v>512</v>
      </c>
      <c r="B641" s="11"/>
      <c r="C641" s="11"/>
      <c r="D641" s="6">
        <f t="shared" si="9"/>
        <v>0</v>
      </c>
      <c r="E641" s="11"/>
    </row>
    <row r="642" spans="1:5" ht="19.5" customHeight="1">
      <c r="A642" s="11" t="s">
        <v>513</v>
      </c>
      <c r="B642" s="6">
        <f>SUM(B643:B644)</f>
        <v>4545</v>
      </c>
      <c r="C642" s="6">
        <f>SUM(C643:C644)</f>
        <v>3067</v>
      </c>
      <c r="D642" s="6">
        <f t="shared" si="9"/>
        <v>67.48</v>
      </c>
      <c r="E642" s="11"/>
    </row>
    <row r="643" spans="1:5" ht="19.5" customHeight="1">
      <c r="A643" s="11" t="s">
        <v>514</v>
      </c>
      <c r="B643" s="11">
        <v>1665</v>
      </c>
      <c r="C643" s="11">
        <v>1369</v>
      </c>
      <c r="D643" s="6">
        <f t="shared" si="9"/>
        <v>82.22</v>
      </c>
      <c r="E643" s="11"/>
    </row>
    <row r="644" spans="1:5" ht="19.5" customHeight="1">
      <c r="A644" s="11" t="s">
        <v>515</v>
      </c>
      <c r="B644" s="11">
        <v>2880</v>
      </c>
      <c r="C644" s="11">
        <v>1698</v>
      </c>
      <c r="D644" s="6">
        <f t="shared" si="9"/>
        <v>58.96</v>
      </c>
      <c r="E644" s="11"/>
    </row>
    <row r="645" spans="1:5" ht="19.5" customHeight="1">
      <c r="A645" s="11" t="s">
        <v>516</v>
      </c>
      <c r="B645" s="6">
        <f>SUM(B646:B647)</f>
        <v>1643</v>
      </c>
      <c r="C645" s="6">
        <f>SUM(C646:C647)</f>
        <v>274</v>
      </c>
      <c r="D645" s="6">
        <f t="shared" si="9"/>
        <v>16.68</v>
      </c>
      <c r="E645" s="11"/>
    </row>
    <row r="646" spans="1:5" ht="19.5" customHeight="1">
      <c r="A646" s="11" t="s">
        <v>517</v>
      </c>
      <c r="B646" s="11">
        <v>1557</v>
      </c>
      <c r="C646" s="11">
        <v>269</v>
      </c>
      <c r="D646" s="6">
        <f aca="true" t="shared" si="10" ref="D646:D709">ROUND(IF(B646=0,0,C646/B646*100),2)</f>
        <v>17.28</v>
      </c>
      <c r="E646" s="11"/>
    </row>
    <row r="647" spans="1:5" ht="19.5" customHeight="1">
      <c r="A647" s="11" t="s">
        <v>518</v>
      </c>
      <c r="B647" s="11">
        <v>86</v>
      </c>
      <c r="C647" s="11">
        <v>5</v>
      </c>
      <c r="D647" s="6">
        <f t="shared" si="10"/>
        <v>5.81</v>
      </c>
      <c r="E647" s="11"/>
    </row>
    <row r="648" spans="1:5" s="143" customFormat="1" ht="19.5" customHeight="1">
      <c r="A648" s="11" t="s">
        <v>519</v>
      </c>
      <c r="B648" s="151">
        <f>SUM(B649:B650)</f>
        <v>1805</v>
      </c>
      <c r="C648" s="151">
        <f>SUM(C649:C650)</f>
        <v>0</v>
      </c>
      <c r="D648" s="6">
        <f t="shared" si="10"/>
        <v>0</v>
      </c>
      <c r="E648" s="152"/>
    </row>
    <row r="649" spans="1:5" s="143" customFormat="1" ht="19.5" customHeight="1">
      <c r="A649" s="11" t="s">
        <v>520</v>
      </c>
      <c r="B649" s="152"/>
      <c r="C649" s="152"/>
      <c r="D649" s="6">
        <f t="shared" si="10"/>
        <v>0</v>
      </c>
      <c r="E649" s="152"/>
    </row>
    <row r="650" spans="1:5" s="143" customFormat="1" ht="19.5" customHeight="1">
      <c r="A650" s="11" t="s">
        <v>521</v>
      </c>
      <c r="B650" s="152">
        <v>1805</v>
      </c>
      <c r="C650" s="152"/>
      <c r="D650" s="6">
        <f t="shared" si="10"/>
        <v>0</v>
      </c>
      <c r="E650" s="152"/>
    </row>
    <row r="651" spans="1:5" ht="19.5" customHeight="1">
      <c r="A651" s="11" t="s">
        <v>522</v>
      </c>
      <c r="B651" s="6">
        <f>SUM(B652:B653)</f>
        <v>0</v>
      </c>
      <c r="C651" s="6">
        <f>SUM(C652:C653)</f>
        <v>0</v>
      </c>
      <c r="D651" s="6">
        <f t="shared" si="10"/>
        <v>0</v>
      </c>
      <c r="E651" s="11"/>
    </row>
    <row r="652" spans="1:5" ht="19.5" customHeight="1">
      <c r="A652" s="11" t="s">
        <v>523</v>
      </c>
      <c r="B652" s="11"/>
      <c r="C652" s="11"/>
      <c r="D652" s="6">
        <f t="shared" si="10"/>
        <v>0</v>
      </c>
      <c r="E652" s="11"/>
    </row>
    <row r="653" spans="1:5" ht="19.5" customHeight="1">
      <c r="A653" s="11" t="s">
        <v>524</v>
      </c>
      <c r="B653" s="11"/>
      <c r="C653" s="11"/>
      <c r="D653" s="6">
        <f t="shared" si="10"/>
        <v>0</v>
      </c>
      <c r="E653" s="11"/>
    </row>
    <row r="654" spans="1:5" ht="19.5" customHeight="1">
      <c r="A654" s="11" t="s">
        <v>525</v>
      </c>
      <c r="B654" s="6">
        <f>SUM(B655:B656)</f>
        <v>0</v>
      </c>
      <c r="C654" s="6">
        <f>SUM(C655:C656)</f>
        <v>0</v>
      </c>
      <c r="D654" s="6">
        <f t="shared" si="10"/>
        <v>0</v>
      </c>
      <c r="E654" s="11"/>
    </row>
    <row r="655" spans="1:5" ht="19.5" customHeight="1">
      <c r="A655" s="11" t="s">
        <v>526</v>
      </c>
      <c r="B655" s="11"/>
      <c r="C655" s="11"/>
      <c r="D655" s="6">
        <f t="shared" si="10"/>
        <v>0</v>
      </c>
      <c r="E655" s="11"/>
    </row>
    <row r="656" spans="1:5" ht="19.5" customHeight="1">
      <c r="A656" s="11" t="s">
        <v>527</v>
      </c>
      <c r="B656" s="11"/>
      <c r="C656" s="11"/>
      <c r="D656" s="6">
        <f t="shared" si="10"/>
        <v>0</v>
      </c>
      <c r="E656" s="11"/>
    </row>
    <row r="657" spans="1:5" s="143" customFormat="1" ht="19.5" customHeight="1">
      <c r="A657" s="11" t="s">
        <v>528</v>
      </c>
      <c r="B657" s="151">
        <f>SUM(B658:B660)</f>
        <v>8554</v>
      </c>
      <c r="C657" s="151">
        <f>SUM(C658:C660)</f>
        <v>2100</v>
      </c>
      <c r="D657" s="6">
        <f t="shared" si="10"/>
        <v>24.55</v>
      </c>
      <c r="E657" s="152"/>
    </row>
    <row r="658" spans="1:5" s="143" customFormat="1" ht="19.5" customHeight="1">
      <c r="A658" s="11" t="s">
        <v>529</v>
      </c>
      <c r="B658" s="152">
        <v>4818</v>
      </c>
      <c r="C658" s="152"/>
      <c r="D658" s="6">
        <f t="shared" si="10"/>
        <v>0</v>
      </c>
      <c r="E658" s="152"/>
    </row>
    <row r="659" spans="1:5" s="143" customFormat="1" ht="19.5" customHeight="1">
      <c r="A659" s="11" t="s">
        <v>530</v>
      </c>
      <c r="B659" s="152">
        <v>3736</v>
      </c>
      <c r="C659" s="152">
        <v>2100</v>
      </c>
      <c r="D659" s="6">
        <f t="shared" si="10"/>
        <v>56.21</v>
      </c>
      <c r="E659" s="152"/>
    </row>
    <row r="660" spans="1:5" s="143" customFormat="1" ht="19.5" customHeight="1">
      <c r="A660" s="11" t="s">
        <v>531</v>
      </c>
      <c r="B660" s="152"/>
      <c r="C660" s="152"/>
      <c r="D660" s="6">
        <f t="shared" si="10"/>
        <v>0</v>
      </c>
      <c r="E660" s="152"/>
    </row>
    <row r="661" spans="1:5" s="143" customFormat="1" ht="19.5" customHeight="1">
      <c r="A661" s="11" t="s">
        <v>532</v>
      </c>
      <c r="B661" s="151">
        <f>SUM(B662:B665)</f>
        <v>958</v>
      </c>
      <c r="C661" s="151">
        <f>SUM(C662:C665)</f>
        <v>2250</v>
      </c>
      <c r="D661" s="6">
        <f t="shared" si="10"/>
        <v>234.86</v>
      </c>
      <c r="E661" s="152"/>
    </row>
    <row r="662" spans="1:5" s="143" customFormat="1" ht="19.5" customHeight="1">
      <c r="A662" s="11" t="s">
        <v>533</v>
      </c>
      <c r="B662" s="152">
        <v>151</v>
      </c>
      <c r="C662" s="152"/>
      <c r="D662" s="6">
        <f t="shared" si="10"/>
        <v>0</v>
      </c>
      <c r="E662" s="152"/>
    </row>
    <row r="663" spans="1:5" s="143" customFormat="1" ht="19.5" customHeight="1">
      <c r="A663" s="11" t="s">
        <v>534</v>
      </c>
      <c r="B663" s="152">
        <v>578</v>
      </c>
      <c r="C663" s="152">
        <v>200</v>
      </c>
      <c r="D663" s="6">
        <f t="shared" si="10"/>
        <v>34.6</v>
      </c>
      <c r="E663" s="152"/>
    </row>
    <row r="664" spans="1:5" s="143" customFormat="1" ht="19.5" customHeight="1">
      <c r="A664" s="11" t="s">
        <v>535</v>
      </c>
      <c r="B664" s="152">
        <v>229</v>
      </c>
      <c r="C664" s="152">
        <v>50</v>
      </c>
      <c r="D664" s="6">
        <f t="shared" si="10"/>
        <v>21.83</v>
      </c>
      <c r="E664" s="152"/>
    </row>
    <row r="665" spans="1:5" s="143" customFormat="1" ht="19.5" customHeight="1">
      <c r="A665" s="11" t="s">
        <v>536</v>
      </c>
      <c r="B665" s="152"/>
      <c r="C665" s="152">
        <v>2000</v>
      </c>
      <c r="D665" s="6">
        <f t="shared" si="10"/>
        <v>0</v>
      </c>
      <c r="E665" s="152"/>
    </row>
    <row r="666" spans="1:5" ht="19.5" customHeight="1">
      <c r="A666" s="11" t="s">
        <v>537</v>
      </c>
      <c r="B666" s="11">
        <v>9606</v>
      </c>
      <c r="C666" s="11">
        <v>434</v>
      </c>
      <c r="D666" s="6">
        <f t="shared" si="10"/>
        <v>4.52</v>
      </c>
      <c r="E666" s="11"/>
    </row>
    <row r="667" spans="1:5" ht="19.5" customHeight="1">
      <c r="A667" s="11" t="s">
        <v>538</v>
      </c>
      <c r="B667" s="6">
        <f>B668+B673+B686+B690+B702+B705+B709+B719+B724+B730+B734+B737</f>
        <v>31323</v>
      </c>
      <c r="C667" s="6">
        <f>C668+C673+C686+C690+C702+C705+C709+C719+C724+C730+C734+C737</f>
        <v>16687</v>
      </c>
      <c r="D667" s="6">
        <f t="shared" si="10"/>
        <v>53.27</v>
      </c>
      <c r="E667" s="11"/>
    </row>
    <row r="668" spans="1:5" ht="19.5" customHeight="1">
      <c r="A668" s="11" t="s">
        <v>539</v>
      </c>
      <c r="B668" s="6">
        <f>SUM(B669:B672)</f>
        <v>1946</v>
      </c>
      <c r="C668" s="6">
        <f>SUM(C669:C672)</f>
        <v>1669</v>
      </c>
      <c r="D668" s="6">
        <f t="shared" si="10"/>
        <v>85.77</v>
      </c>
      <c r="E668" s="11"/>
    </row>
    <row r="669" spans="1:5" ht="19.5" customHeight="1">
      <c r="A669" s="11" t="s">
        <v>59</v>
      </c>
      <c r="B669" s="11">
        <v>1946</v>
      </c>
      <c r="C669" s="11">
        <v>1669</v>
      </c>
      <c r="D669" s="6">
        <f t="shared" si="10"/>
        <v>85.77</v>
      </c>
      <c r="E669" s="11"/>
    </row>
    <row r="670" spans="1:5" ht="19.5" customHeight="1">
      <c r="A670" s="11" t="s">
        <v>60</v>
      </c>
      <c r="B670" s="11"/>
      <c r="C670" s="11"/>
      <c r="D670" s="6">
        <f t="shared" si="10"/>
        <v>0</v>
      </c>
      <c r="E670" s="11"/>
    </row>
    <row r="671" spans="1:5" ht="19.5" customHeight="1">
      <c r="A671" s="11" t="s">
        <v>61</v>
      </c>
      <c r="B671" s="11"/>
      <c r="C671" s="11"/>
      <c r="D671" s="6">
        <f t="shared" si="10"/>
        <v>0</v>
      </c>
      <c r="E671" s="11"/>
    </row>
    <row r="672" spans="1:5" ht="19.5" customHeight="1">
      <c r="A672" s="11" t="s">
        <v>540</v>
      </c>
      <c r="B672" s="11"/>
      <c r="C672" s="11"/>
      <c r="D672" s="6">
        <f t="shared" si="10"/>
        <v>0</v>
      </c>
      <c r="E672" s="11"/>
    </row>
    <row r="673" spans="1:5" ht="19.5" customHeight="1">
      <c r="A673" s="11" t="s">
        <v>541</v>
      </c>
      <c r="B673" s="6">
        <f>SUM(B674:B685)</f>
        <v>1375</v>
      </c>
      <c r="C673" s="6">
        <f>SUM(C674:C685)</f>
        <v>1369</v>
      </c>
      <c r="D673" s="6">
        <f t="shared" si="10"/>
        <v>99.56</v>
      </c>
      <c r="E673" s="11"/>
    </row>
    <row r="674" spans="1:5" ht="19.5" customHeight="1">
      <c r="A674" s="11" t="s">
        <v>542</v>
      </c>
      <c r="B674" s="11">
        <v>1351</v>
      </c>
      <c r="C674" s="11">
        <v>1369</v>
      </c>
      <c r="D674" s="6">
        <f t="shared" si="10"/>
        <v>101.33</v>
      </c>
      <c r="E674" s="11"/>
    </row>
    <row r="675" spans="1:5" ht="19.5" customHeight="1">
      <c r="A675" s="11" t="s">
        <v>543</v>
      </c>
      <c r="B675" s="11"/>
      <c r="C675" s="11"/>
      <c r="D675" s="6">
        <f t="shared" si="10"/>
        <v>0</v>
      </c>
      <c r="E675" s="11"/>
    </row>
    <row r="676" spans="1:5" ht="19.5" customHeight="1">
      <c r="A676" s="11" t="s">
        <v>544</v>
      </c>
      <c r="B676" s="11"/>
      <c r="C676" s="11"/>
      <c r="D676" s="6">
        <f t="shared" si="10"/>
        <v>0</v>
      </c>
      <c r="E676" s="11"/>
    </row>
    <row r="677" spans="1:5" ht="19.5" customHeight="1">
      <c r="A677" s="11" t="s">
        <v>545</v>
      </c>
      <c r="B677" s="11"/>
      <c r="C677" s="11"/>
      <c r="D677" s="6">
        <f t="shared" si="10"/>
        <v>0</v>
      </c>
      <c r="E677" s="11"/>
    </row>
    <row r="678" spans="1:5" ht="19.5" customHeight="1">
      <c r="A678" s="11" t="s">
        <v>546</v>
      </c>
      <c r="B678" s="11"/>
      <c r="C678" s="11"/>
      <c r="D678" s="6">
        <f t="shared" si="10"/>
        <v>0</v>
      </c>
      <c r="E678" s="11"/>
    </row>
    <row r="679" spans="1:5" ht="19.5" customHeight="1">
      <c r="A679" s="11" t="s">
        <v>547</v>
      </c>
      <c r="B679" s="11"/>
      <c r="C679" s="11"/>
      <c r="D679" s="6">
        <f t="shared" si="10"/>
        <v>0</v>
      </c>
      <c r="E679" s="11"/>
    </row>
    <row r="680" spans="1:5" ht="19.5" customHeight="1">
      <c r="A680" s="11" t="s">
        <v>548</v>
      </c>
      <c r="B680" s="11">
        <v>15</v>
      </c>
      <c r="C680" s="11"/>
      <c r="D680" s="6">
        <f t="shared" si="10"/>
        <v>0</v>
      </c>
      <c r="E680" s="11"/>
    </row>
    <row r="681" spans="1:5" ht="19.5" customHeight="1">
      <c r="A681" s="11" t="s">
        <v>549</v>
      </c>
      <c r="B681" s="11"/>
      <c r="C681" s="11"/>
      <c r="D681" s="6">
        <f t="shared" si="10"/>
        <v>0</v>
      </c>
      <c r="E681" s="11"/>
    </row>
    <row r="682" spans="1:5" ht="19.5" customHeight="1">
      <c r="A682" s="11" t="s">
        <v>550</v>
      </c>
      <c r="B682" s="11"/>
      <c r="C682" s="11"/>
      <c r="D682" s="6">
        <f t="shared" si="10"/>
        <v>0</v>
      </c>
      <c r="E682" s="11"/>
    </row>
    <row r="683" spans="1:5" ht="19.5" customHeight="1">
      <c r="A683" s="11" t="s">
        <v>551</v>
      </c>
      <c r="B683" s="11"/>
      <c r="C683" s="11"/>
      <c r="D683" s="6">
        <f t="shared" si="10"/>
        <v>0</v>
      </c>
      <c r="E683" s="11"/>
    </row>
    <row r="684" spans="1:5" ht="19.5" customHeight="1">
      <c r="A684" s="11" t="s">
        <v>552</v>
      </c>
      <c r="B684" s="11"/>
      <c r="C684" s="11"/>
      <c r="D684" s="6">
        <f t="shared" si="10"/>
        <v>0</v>
      </c>
      <c r="E684" s="11"/>
    </row>
    <row r="685" spans="1:5" ht="19.5" customHeight="1">
      <c r="A685" s="11" t="s">
        <v>553</v>
      </c>
      <c r="B685" s="11">
        <v>9</v>
      </c>
      <c r="C685" s="11"/>
      <c r="D685" s="6">
        <f t="shared" si="10"/>
        <v>0</v>
      </c>
      <c r="E685" s="11"/>
    </row>
    <row r="686" spans="1:5" ht="19.5" customHeight="1">
      <c r="A686" s="11" t="s">
        <v>554</v>
      </c>
      <c r="B686" s="6">
        <f>SUM(B687:B689)</f>
        <v>2133</v>
      </c>
      <c r="C686" s="6">
        <f>SUM(C687:C689)</f>
        <v>1220</v>
      </c>
      <c r="D686" s="6">
        <f t="shared" si="10"/>
        <v>57.2</v>
      </c>
      <c r="E686" s="11"/>
    </row>
    <row r="687" spans="1:5" ht="19.5" customHeight="1">
      <c r="A687" s="11" t="s">
        <v>555</v>
      </c>
      <c r="B687" s="11"/>
      <c r="C687" s="11"/>
      <c r="D687" s="6">
        <f t="shared" si="10"/>
        <v>0</v>
      </c>
      <c r="E687" s="11"/>
    </row>
    <row r="688" spans="1:5" ht="19.5" customHeight="1">
      <c r="A688" s="11" t="s">
        <v>556</v>
      </c>
      <c r="B688" s="11">
        <v>1921</v>
      </c>
      <c r="C688" s="11">
        <v>1220</v>
      </c>
      <c r="D688" s="6">
        <f t="shared" si="10"/>
        <v>63.51</v>
      </c>
      <c r="E688" s="11"/>
    </row>
    <row r="689" spans="1:5" ht="19.5" customHeight="1">
      <c r="A689" s="11" t="s">
        <v>557</v>
      </c>
      <c r="B689" s="11">
        <v>212</v>
      </c>
      <c r="C689" s="11"/>
      <c r="D689" s="6">
        <f t="shared" si="10"/>
        <v>0</v>
      </c>
      <c r="E689" s="11"/>
    </row>
    <row r="690" spans="1:5" ht="19.5" customHeight="1">
      <c r="A690" s="11" t="s">
        <v>558</v>
      </c>
      <c r="B690" s="6">
        <f>SUM(B691:B701)</f>
        <v>3396</v>
      </c>
      <c r="C690" s="6">
        <f>SUM(C691:C701)</f>
        <v>430</v>
      </c>
      <c r="D690" s="6">
        <f t="shared" si="10"/>
        <v>12.66</v>
      </c>
      <c r="E690" s="11"/>
    </row>
    <row r="691" spans="1:5" ht="19.5" customHeight="1">
      <c r="A691" s="11" t="s">
        <v>559</v>
      </c>
      <c r="B691" s="11">
        <v>378</v>
      </c>
      <c r="C691" s="11">
        <v>170</v>
      </c>
      <c r="D691" s="6">
        <f t="shared" si="10"/>
        <v>44.97</v>
      </c>
      <c r="E691" s="11"/>
    </row>
    <row r="692" spans="1:5" ht="19.5" customHeight="1">
      <c r="A692" s="11" t="s">
        <v>560</v>
      </c>
      <c r="B692" s="11">
        <v>24</v>
      </c>
      <c r="C692" s="11">
        <v>60</v>
      </c>
      <c r="D692" s="6">
        <f t="shared" si="10"/>
        <v>250</v>
      </c>
      <c r="E692" s="11"/>
    </row>
    <row r="693" spans="1:5" ht="19.5" customHeight="1">
      <c r="A693" s="11" t="s">
        <v>561</v>
      </c>
      <c r="B693" s="11"/>
      <c r="C693" s="11"/>
      <c r="D693" s="6">
        <f t="shared" si="10"/>
        <v>0</v>
      </c>
      <c r="E693" s="11"/>
    </row>
    <row r="694" spans="1:5" ht="19.5" customHeight="1">
      <c r="A694" s="11" t="s">
        <v>562</v>
      </c>
      <c r="B694" s="11"/>
      <c r="C694" s="11"/>
      <c r="D694" s="6">
        <f t="shared" si="10"/>
        <v>0</v>
      </c>
      <c r="E694" s="11"/>
    </row>
    <row r="695" spans="1:5" ht="19.5" customHeight="1">
      <c r="A695" s="11" t="s">
        <v>563</v>
      </c>
      <c r="B695" s="11"/>
      <c r="C695" s="11"/>
      <c r="D695" s="6">
        <f t="shared" si="10"/>
        <v>0</v>
      </c>
      <c r="E695" s="11"/>
    </row>
    <row r="696" spans="1:5" ht="19.5" customHeight="1">
      <c r="A696" s="11" t="s">
        <v>564</v>
      </c>
      <c r="B696" s="11"/>
      <c r="C696" s="11"/>
      <c r="D696" s="6">
        <f t="shared" si="10"/>
        <v>0</v>
      </c>
      <c r="E696" s="11"/>
    </row>
    <row r="697" spans="1:5" ht="19.5" customHeight="1">
      <c r="A697" s="11" t="s">
        <v>565</v>
      </c>
      <c r="B697" s="11"/>
      <c r="C697" s="11"/>
      <c r="D697" s="6">
        <f t="shared" si="10"/>
        <v>0</v>
      </c>
      <c r="E697" s="11"/>
    </row>
    <row r="698" spans="1:5" ht="19.5" customHeight="1">
      <c r="A698" s="11" t="s">
        <v>566</v>
      </c>
      <c r="B698" s="11">
        <v>1739</v>
      </c>
      <c r="C698" s="11">
        <v>200</v>
      </c>
      <c r="D698" s="6">
        <f t="shared" si="10"/>
        <v>11.5</v>
      </c>
      <c r="E698" s="11"/>
    </row>
    <row r="699" spans="1:5" ht="19.5" customHeight="1">
      <c r="A699" s="11" t="s">
        <v>567</v>
      </c>
      <c r="B699" s="11">
        <v>40</v>
      </c>
      <c r="C699" s="11"/>
      <c r="D699" s="6">
        <f t="shared" si="10"/>
        <v>0</v>
      </c>
      <c r="E699" s="11"/>
    </row>
    <row r="700" spans="1:5" ht="19.5" customHeight="1">
      <c r="A700" s="11" t="s">
        <v>568</v>
      </c>
      <c r="B700" s="11"/>
      <c r="C700" s="11"/>
      <c r="D700" s="6">
        <f t="shared" si="10"/>
        <v>0</v>
      </c>
      <c r="E700" s="11"/>
    </row>
    <row r="701" spans="1:5" ht="19.5" customHeight="1">
      <c r="A701" s="11" t="s">
        <v>569</v>
      </c>
      <c r="B701" s="11">
        <v>1215</v>
      </c>
      <c r="C701" s="11"/>
      <c r="D701" s="6">
        <f t="shared" si="10"/>
        <v>0</v>
      </c>
      <c r="E701" s="11"/>
    </row>
    <row r="702" spans="1:5" ht="19.5" customHeight="1">
      <c r="A702" s="11" t="s">
        <v>570</v>
      </c>
      <c r="B702" s="6">
        <f>SUM(B703:B704)</f>
        <v>0</v>
      </c>
      <c r="C702" s="6">
        <f>SUM(C703:C704)</f>
        <v>0</v>
      </c>
      <c r="D702" s="6">
        <f t="shared" si="10"/>
        <v>0</v>
      </c>
      <c r="E702" s="11"/>
    </row>
    <row r="703" spans="1:5" ht="19.5" customHeight="1">
      <c r="A703" s="11" t="s">
        <v>571</v>
      </c>
      <c r="B703" s="11"/>
      <c r="C703" s="11"/>
      <c r="D703" s="6">
        <f t="shared" si="10"/>
        <v>0</v>
      </c>
      <c r="E703" s="11"/>
    </row>
    <row r="704" spans="1:5" ht="19.5" customHeight="1">
      <c r="A704" s="11" t="s">
        <v>572</v>
      </c>
      <c r="B704" s="11"/>
      <c r="C704" s="11"/>
      <c r="D704" s="6">
        <f t="shared" si="10"/>
        <v>0</v>
      </c>
      <c r="E704" s="11"/>
    </row>
    <row r="705" spans="1:5" ht="19.5" customHeight="1">
      <c r="A705" s="11" t="s">
        <v>573</v>
      </c>
      <c r="B705" s="6">
        <f>SUM(B706:B708)</f>
        <v>2596</v>
      </c>
      <c r="C705" s="6">
        <f>SUM(C706:C708)</f>
        <v>900</v>
      </c>
      <c r="D705" s="6">
        <f t="shared" si="10"/>
        <v>34.67</v>
      </c>
      <c r="E705" s="11"/>
    </row>
    <row r="706" spans="1:5" ht="19.5" customHeight="1">
      <c r="A706" s="11" t="s">
        <v>574</v>
      </c>
      <c r="B706" s="11">
        <v>1383</v>
      </c>
      <c r="C706" s="11"/>
      <c r="D706" s="6">
        <f t="shared" si="10"/>
        <v>0</v>
      </c>
      <c r="E706" s="11"/>
    </row>
    <row r="707" spans="1:5" ht="19.5" customHeight="1">
      <c r="A707" s="11" t="s">
        <v>575</v>
      </c>
      <c r="B707" s="11">
        <v>79</v>
      </c>
      <c r="C707" s="11">
        <v>900</v>
      </c>
      <c r="D707" s="6">
        <f t="shared" si="10"/>
        <v>1139.24</v>
      </c>
      <c r="E707" s="11"/>
    </row>
    <row r="708" spans="1:5" ht="19.5" customHeight="1">
      <c r="A708" s="11" t="s">
        <v>576</v>
      </c>
      <c r="B708" s="11">
        <v>1134</v>
      </c>
      <c r="C708" s="11"/>
      <c r="D708" s="6">
        <f t="shared" si="10"/>
        <v>0</v>
      </c>
      <c r="E708" s="11"/>
    </row>
    <row r="709" spans="1:5" ht="19.5" customHeight="1">
      <c r="A709" s="11" t="s">
        <v>577</v>
      </c>
      <c r="B709" s="6">
        <f>SUM(B710:B718)</f>
        <v>56</v>
      </c>
      <c r="C709" s="6">
        <f>SUM(C710:C718)</f>
        <v>391</v>
      </c>
      <c r="D709" s="6">
        <f t="shared" si="10"/>
        <v>698.21</v>
      </c>
      <c r="E709" s="11"/>
    </row>
    <row r="710" spans="1:5" ht="19.5" customHeight="1">
      <c r="A710" s="11" t="s">
        <v>59</v>
      </c>
      <c r="B710" s="11"/>
      <c r="C710" s="11">
        <v>191</v>
      </c>
      <c r="D710" s="6">
        <f aca="true" t="shared" si="11" ref="D710:D773">ROUND(IF(B710=0,0,C710/B710*100),2)</f>
        <v>0</v>
      </c>
      <c r="E710" s="11"/>
    </row>
    <row r="711" spans="1:5" ht="19.5" customHeight="1">
      <c r="A711" s="11" t="s">
        <v>60</v>
      </c>
      <c r="B711" s="11"/>
      <c r="C711" s="11"/>
      <c r="D711" s="6">
        <f t="shared" si="11"/>
        <v>0</v>
      </c>
      <c r="E711" s="11"/>
    </row>
    <row r="712" spans="1:5" ht="19.5" customHeight="1">
      <c r="A712" s="11" t="s">
        <v>61</v>
      </c>
      <c r="B712" s="11"/>
      <c r="C712" s="11"/>
      <c r="D712" s="6">
        <f t="shared" si="11"/>
        <v>0</v>
      </c>
      <c r="E712" s="11"/>
    </row>
    <row r="713" spans="1:5" ht="19.5" customHeight="1">
      <c r="A713" s="11" t="s">
        <v>578</v>
      </c>
      <c r="B713" s="11">
        <v>24</v>
      </c>
      <c r="C713" s="11">
        <v>100</v>
      </c>
      <c r="D713" s="6">
        <f t="shared" si="11"/>
        <v>416.67</v>
      </c>
      <c r="E713" s="11"/>
    </row>
    <row r="714" spans="1:5" ht="19.5" customHeight="1">
      <c r="A714" s="11" t="s">
        <v>579</v>
      </c>
      <c r="B714" s="11"/>
      <c r="C714" s="11"/>
      <c r="D714" s="6">
        <f t="shared" si="11"/>
        <v>0</v>
      </c>
      <c r="E714" s="11"/>
    </row>
    <row r="715" spans="1:5" ht="19.5" customHeight="1">
      <c r="A715" s="11" t="s">
        <v>580</v>
      </c>
      <c r="B715" s="11"/>
      <c r="C715" s="11"/>
      <c r="D715" s="6">
        <f t="shared" si="11"/>
        <v>0</v>
      </c>
      <c r="E715" s="11"/>
    </row>
    <row r="716" spans="1:5" ht="19.5" customHeight="1">
      <c r="A716" s="11" t="s">
        <v>581</v>
      </c>
      <c r="B716" s="11"/>
      <c r="C716" s="11">
        <v>100</v>
      </c>
      <c r="D716" s="6">
        <f t="shared" si="11"/>
        <v>0</v>
      </c>
      <c r="E716" s="11"/>
    </row>
    <row r="717" spans="1:5" ht="19.5" customHeight="1">
      <c r="A717" s="11" t="s">
        <v>68</v>
      </c>
      <c r="B717" s="11"/>
      <c r="C717" s="11"/>
      <c r="D717" s="6">
        <f t="shared" si="11"/>
        <v>0</v>
      </c>
      <c r="E717" s="11"/>
    </row>
    <row r="718" spans="1:5" ht="19.5" customHeight="1">
      <c r="A718" s="11" t="s">
        <v>582</v>
      </c>
      <c r="B718" s="11">
        <v>32</v>
      </c>
      <c r="C718" s="11"/>
      <c r="D718" s="6">
        <f t="shared" si="11"/>
        <v>0</v>
      </c>
      <c r="E718" s="11"/>
    </row>
    <row r="719" spans="1:5" s="143" customFormat="1" ht="19.5" customHeight="1">
      <c r="A719" s="11" t="s">
        <v>583</v>
      </c>
      <c r="B719" s="151">
        <f>SUM(B720:B723)</f>
        <v>2072</v>
      </c>
      <c r="C719" s="151">
        <f>SUM(C720:C723)</f>
        <v>3000</v>
      </c>
      <c r="D719" s="6">
        <f t="shared" si="11"/>
        <v>144.79</v>
      </c>
      <c r="E719" s="152"/>
    </row>
    <row r="720" spans="1:5" s="143" customFormat="1" ht="19.5" customHeight="1">
      <c r="A720" s="11" t="s">
        <v>584</v>
      </c>
      <c r="B720" s="152">
        <v>712</v>
      </c>
      <c r="C720" s="152">
        <v>1000</v>
      </c>
      <c r="D720" s="6">
        <f t="shared" si="11"/>
        <v>140.45</v>
      </c>
      <c r="E720" s="152"/>
    </row>
    <row r="721" spans="1:5" s="143" customFormat="1" ht="19.5" customHeight="1">
      <c r="A721" s="11" t="s">
        <v>585</v>
      </c>
      <c r="B721" s="152">
        <v>1360</v>
      </c>
      <c r="C721" s="152">
        <v>2000</v>
      </c>
      <c r="D721" s="6">
        <f t="shared" si="11"/>
        <v>147.06</v>
      </c>
      <c r="E721" s="152"/>
    </row>
    <row r="722" spans="1:5" s="143" customFormat="1" ht="19.5" customHeight="1">
      <c r="A722" s="11" t="s">
        <v>586</v>
      </c>
      <c r="B722" s="152"/>
      <c r="C722" s="152"/>
      <c r="D722" s="6">
        <f t="shared" si="11"/>
        <v>0</v>
      </c>
      <c r="E722" s="152"/>
    </row>
    <row r="723" spans="1:5" s="143" customFormat="1" ht="19.5" customHeight="1">
      <c r="A723" s="11" t="s">
        <v>587</v>
      </c>
      <c r="B723" s="152"/>
      <c r="C723" s="152"/>
      <c r="D723" s="6">
        <f t="shared" si="11"/>
        <v>0</v>
      </c>
      <c r="E723" s="152"/>
    </row>
    <row r="724" spans="1:5" s="143" customFormat="1" ht="19.5" customHeight="1">
      <c r="A724" s="11" t="s">
        <v>588</v>
      </c>
      <c r="B724" s="151">
        <f>SUM(B725:B729)</f>
        <v>12739</v>
      </c>
      <c r="C724" s="151">
        <f>SUM(C725:C729)</f>
        <v>7372</v>
      </c>
      <c r="D724" s="6">
        <f t="shared" si="11"/>
        <v>57.87</v>
      </c>
      <c r="E724" s="152"/>
    </row>
    <row r="725" spans="1:5" s="143" customFormat="1" ht="19.5" customHeight="1">
      <c r="A725" s="11" t="s">
        <v>589</v>
      </c>
      <c r="B725" s="152">
        <v>4443</v>
      </c>
      <c r="C725" s="152"/>
      <c r="D725" s="6">
        <f t="shared" si="11"/>
        <v>0</v>
      </c>
      <c r="E725" s="152"/>
    </row>
    <row r="726" spans="1:5" s="143" customFormat="1" ht="19.5" customHeight="1">
      <c r="A726" s="11" t="s">
        <v>590</v>
      </c>
      <c r="B726" s="152"/>
      <c r="C726" s="152"/>
      <c r="D726" s="6">
        <f t="shared" si="11"/>
        <v>0</v>
      </c>
      <c r="E726" s="152"/>
    </row>
    <row r="727" spans="1:5" s="143" customFormat="1" ht="19.5" customHeight="1">
      <c r="A727" s="11" t="s">
        <v>591</v>
      </c>
      <c r="B727" s="152">
        <v>8296</v>
      </c>
      <c r="C727" s="152">
        <v>5069</v>
      </c>
      <c r="D727" s="6">
        <f t="shared" si="11"/>
        <v>61.1</v>
      </c>
      <c r="E727" s="152"/>
    </row>
    <row r="728" spans="1:5" s="143" customFormat="1" ht="19.5" customHeight="1">
      <c r="A728" s="11" t="s">
        <v>592</v>
      </c>
      <c r="B728" s="152"/>
      <c r="C728" s="152">
        <v>2303</v>
      </c>
      <c r="D728" s="6">
        <f t="shared" si="11"/>
        <v>0</v>
      </c>
      <c r="E728" s="152"/>
    </row>
    <row r="729" spans="1:5" s="143" customFormat="1" ht="19.5" customHeight="1">
      <c r="A729" s="11" t="s">
        <v>593</v>
      </c>
      <c r="B729" s="152"/>
      <c r="C729" s="152"/>
      <c r="D729" s="6">
        <f t="shared" si="11"/>
        <v>0</v>
      </c>
      <c r="E729" s="152"/>
    </row>
    <row r="730" spans="1:5" s="143" customFormat="1" ht="19.5" customHeight="1">
      <c r="A730" s="11" t="s">
        <v>594</v>
      </c>
      <c r="B730" s="151">
        <f>SUM(B731:B733)</f>
        <v>1411</v>
      </c>
      <c r="C730" s="151">
        <f>SUM(C731:C733)</f>
        <v>236</v>
      </c>
      <c r="D730" s="6">
        <f t="shared" si="11"/>
        <v>16.73</v>
      </c>
      <c r="E730" s="152"/>
    </row>
    <row r="731" spans="1:5" s="143" customFormat="1" ht="19.5" customHeight="1">
      <c r="A731" s="11" t="s">
        <v>595</v>
      </c>
      <c r="B731" s="152">
        <v>1411</v>
      </c>
      <c r="C731" s="152">
        <v>236</v>
      </c>
      <c r="D731" s="6">
        <f t="shared" si="11"/>
        <v>16.73</v>
      </c>
      <c r="E731" s="152"/>
    </row>
    <row r="732" spans="1:5" s="143" customFormat="1" ht="19.5" customHeight="1">
      <c r="A732" s="11" t="s">
        <v>596</v>
      </c>
      <c r="B732" s="152"/>
      <c r="C732" s="152"/>
      <c r="D732" s="6">
        <f t="shared" si="11"/>
        <v>0</v>
      </c>
      <c r="E732" s="152"/>
    </row>
    <row r="733" spans="1:5" s="143" customFormat="1" ht="19.5" customHeight="1">
      <c r="A733" s="11" t="s">
        <v>597</v>
      </c>
      <c r="B733" s="152"/>
      <c r="C733" s="152"/>
      <c r="D733" s="6">
        <f t="shared" si="11"/>
        <v>0</v>
      </c>
      <c r="E733" s="152"/>
    </row>
    <row r="734" spans="1:5" s="143" customFormat="1" ht="19.5" customHeight="1">
      <c r="A734" s="11" t="s">
        <v>598</v>
      </c>
      <c r="B734" s="151">
        <f>SUM(B735:B736)</f>
        <v>40</v>
      </c>
      <c r="C734" s="151">
        <f>SUM(C735:C736)</f>
        <v>100</v>
      </c>
      <c r="D734" s="6">
        <f t="shared" si="11"/>
        <v>250</v>
      </c>
      <c r="E734" s="152"/>
    </row>
    <row r="735" spans="1:5" s="143" customFormat="1" ht="19.5" customHeight="1">
      <c r="A735" s="11" t="s">
        <v>599</v>
      </c>
      <c r="B735" s="152">
        <v>40</v>
      </c>
      <c r="C735" s="152">
        <v>100</v>
      </c>
      <c r="D735" s="6">
        <f t="shared" si="11"/>
        <v>250</v>
      </c>
      <c r="E735" s="152"/>
    </row>
    <row r="736" spans="1:5" s="143" customFormat="1" ht="19.5" customHeight="1">
      <c r="A736" s="11" t="s">
        <v>600</v>
      </c>
      <c r="B736" s="152"/>
      <c r="C736" s="152"/>
      <c r="D736" s="6">
        <f t="shared" si="11"/>
        <v>0</v>
      </c>
      <c r="E736" s="152"/>
    </row>
    <row r="737" spans="1:5" ht="19.5" customHeight="1">
      <c r="A737" s="11" t="s">
        <v>601</v>
      </c>
      <c r="B737" s="11">
        <v>3559</v>
      </c>
      <c r="C737" s="11"/>
      <c r="D737" s="6">
        <f t="shared" si="11"/>
        <v>0</v>
      </c>
      <c r="E737" s="11"/>
    </row>
    <row r="738" spans="1:5" ht="19.5" customHeight="1">
      <c r="A738" s="11" t="s">
        <v>602</v>
      </c>
      <c r="B738" s="6">
        <f>B739+B748+B752+B760+B766+B773+B779+B782+B785+B786+B787+B793+B794+B795+B810</f>
        <v>11551</v>
      </c>
      <c r="C738" s="6">
        <f>C739+C748+C752+C760+C766+C773+C779+C782+C785+C786+C787+C793+C794+C795+C810</f>
        <v>2795</v>
      </c>
      <c r="D738" s="6">
        <f t="shared" si="11"/>
        <v>24.2</v>
      </c>
      <c r="E738" s="11"/>
    </row>
    <row r="739" spans="1:5" ht="19.5" customHeight="1">
      <c r="A739" s="11" t="s">
        <v>603</v>
      </c>
      <c r="B739" s="6">
        <f>SUM(B740:B747)</f>
        <v>1152</v>
      </c>
      <c r="C739" s="6">
        <f>SUM(C740:C747)</f>
        <v>237</v>
      </c>
      <c r="D739" s="6">
        <f t="shared" si="11"/>
        <v>20.57</v>
      </c>
      <c r="E739" s="11"/>
    </row>
    <row r="740" spans="1:5" ht="19.5" customHeight="1">
      <c r="A740" s="11" t="s">
        <v>59</v>
      </c>
      <c r="B740" s="11">
        <v>492</v>
      </c>
      <c r="C740" s="11">
        <v>237</v>
      </c>
      <c r="D740" s="6">
        <f t="shared" si="11"/>
        <v>48.17</v>
      </c>
      <c r="E740" s="11"/>
    </row>
    <row r="741" spans="1:5" ht="19.5" customHeight="1">
      <c r="A741" s="11" t="s">
        <v>60</v>
      </c>
      <c r="B741" s="11"/>
      <c r="C741" s="11"/>
      <c r="D741" s="6">
        <f t="shared" si="11"/>
        <v>0</v>
      </c>
      <c r="E741" s="11"/>
    </row>
    <row r="742" spans="1:5" ht="19.5" customHeight="1">
      <c r="A742" s="11" t="s">
        <v>61</v>
      </c>
      <c r="B742" s="11"/>
      <c r="C742" s="11"/>
      <c r="D742" s="6">
        <f t="shared" si="11"/>
        <v>0</v>
      </c>
      <c r="E742" s="11"/>
    </row>
    <row r="743" spans="1:5" ht="19.5" customHeight="1">
      <c r="A743" s="11" t="s">
        <v>604</v>
      </c>
      <c r="B743" s="11"/>
      <c r="C743" s="11"/>
      <c r="D743" s="6">
        <f t="shared" si="11"/>
        <v>0</v>
      </c>
      <c r="E743" s="11"/>
    </row>
    <row r="744" spans="1:5" ht="19.5" customHeight="1">
      <c r="A744" s="11" t="s">
        <v>605</v>
      </c>
      <c r="B744" s="11"/>
      <c r="C744" s="11"/>
      <c r="D744" s="6">
        <f t="shared" si="11"/>
        <v>0</v>
      </c>
      <c r="E744" s="11"/>
    </row>
    <row r="745" spans="1:5" ht="19.5" customHeight="1">
      <c r="A745" s="11" t="s">
        <v>606</v>
      </c>
      <c r="B745" s="11"/>
      <c r="C745" s="11"/>
      <c r="D745" s="6">
        <f t="shared" si="11"/>
        <v>0</v>
      </c>
      <c r="E745" s="11"/>
    </row>
    <row r="746" spans="1:5" ht="19.5" customHeight="1">
      <c r="A746" s="11" t="s">
        <v>607</v>
      </c>
      <c r="B746" s="11"/>
      <c r="C746" s="11"/>
      <c r="D746" s="6">
        <f t="shared" si="11"/>
        <v>0</v>
      </c>
      <c r="E746" s="11"/>
    </row>
    <row r="747" spans="1:5" ht="19.5" customHeight="1">
      <c r="A747" s="11" t="s">
        <v>608</v>
      </c>
      <c r="B747" s="11">
        <v>660</v>
      </c>
      <c r="C747" s="11"/>
      <c r="D747" s="6">
        <f t="shared" si="11"/>
        <v>0</v>
      </c>
      <c r="E747" s="11"/>
    </row>
    <row r="748" spans="1:5" ht="19.5" customHeight="1">
      <c r="A748" s="11" t="s">
        <v>609</v>
      </c>
      <c r="B748" s="6">
        <f>SUM(B749:B751)</f>
        <v>125</v>
      </c>
      <c r="C748" s="6">
        <f>SUM(C749:C751)</f>
        <v>100</v>
      </c>
      <c r="D748" s="6">
        <f t="shared" si="11"/>
        <v>80</v>
      </c>
      <c r="E748" s="11"/>
    </row>
    <row r="749" spans="1:5" ht="19.5" customHeight="1">
      <c r="A749" s="11" t="s">
        <v>610</v>
      </c>
      <c r="B749" s="11"/>
      <c r="C749" s="11"/>
      <c r="D749" s="6">
        <f t="shared" si="11"/>
        <v>0</v>
      </c>
      <c r="E749" s="11"/>
    </row>
    <row r="750" spans="1:5" ht="19.5" customHeight="1">
      <c r="A750" s="11" t="s">
        <v>611</v>
      </c>
      <c r="B750" s="11"/>
      <c r="C750" s="11"/>
      <c r="D750" s="6">
        <f t="shared" si="11"/>
        <v>0</v>
      </c>
      <c r="E750" s="11"/>
    </row>
    <row r="751" spans="1:5" ht="19.5" customHeight="1">
      <c r="A751" s="11" t="s">
        <v>612</v>
      </c>
      <c r="B751" s="11">
        <v>125</v>
      </c>
      <c r="C751" s="11">
        <v>100</v>
      </c>
      <c r="D751" s="6">
        <f t="shared" si="11"/>
        <v>80</v>
      </c>
      <c r="E751" s="11"/>
    </row>
    <row r="752" spans="1:5" ht="19.5" customHeight="1">
      <c r="A752" s="11" t="s">
        <v>613</v>
      </c>
      <c r="B752" s="6">
        <f>SUM(B753:B759)</f>
        <v>3968</v>
      </c>
      <c r="C752" s="6">
        <f>SUM(C753:C759)</f>
        <v>700</v>
      </c>
      <c r="D752" s="6">
        <f t="shared" si="11"/>
        <v>17.64</v>
      </c>
      <c r="E752" s="11"/>
    </row>
    <row r="753" spans="1:5" ht="19.5" customHeight="1">
      <c r="A753" s="11" t="s">
        <v>614</v>
      </c>
      <c r="B753" s="11"/>
      <c r="C753" s="11"/>
      <c r="D753" s="6">
        <f t="shared" si="11"/>
        <v>0</v>
      </c>
      <c r="E753" s="11"/>
    </row>
    <row r="754" spans="1:5" ht="19.5" customHeight="1">
      <c r="A754" s="11" t="s">
        <v>615</v>
      </c>
      <c r="B754" s="11">
        <v>915</v>
      </c>
      <c r="C754" s="11">
        <v>700</v>
      </c>
      <c r="D754" s="6">
        <f t="shared" si="11"/>
        <v>76.5</v>
      </c>
      <c r="E754" s="11"/>
    </row>
    <row r="755" spans="1:5" ht="19.5" customHeight="1">
      <c r="A755" s="11" t="s">
        <v>616</v>
      </c>
      <c r="B755" s="11"/>
      <c r="C755" s="11"/>
      <c r="D755" s="6">
        <f t="shared" si="11"/>
        <v>0</v>
      </c>
      <c r="E755" s="11"/>
    </row>
    <row r="756" spans="1:5" ht="19.5" customHeight="1">
      <c r="A756" s="11" t="s">
        <v>617</v>
      </c>
      <c r="B756" s="11">
        <v>1250</v>
      </c>
      <c r="C756" s="11"/>
      <c r="D756" s="6">
        <f t="shared" si="11"/>
        <v>0</v>
      </c>
      <c r="E756" s="11"/>
    </row>
    <row r="757" spans="1:5" ht="19.5" customHeight="1">
      <c r="A757" s="11" t="s">
        <v>618</v>
      </c>
      <c r="B757" s="11"/>
      <c r="C757" s="11"/>
      <c r="D757" s="6">
        <f t="shared" si="11"/>
        <v>0</v>
      </c>
      <c r="E757" s="11"/>
    </row>
    <row r="758" spans="1:5" ht="19.5" customHeight="1">
      <c r="A758" s="11" t="s">
        <v>619</v>
      </c>
      <c r="B758" s="11"/>
      <c r="C758" s="11"/>
      <c r="D758" s="6">
        <f t="shared" si="11"/>
        <v>0</v>
      </c>
      <c r="E758" s="11"/>
    </row>
    <row r="759" spans="1:5" ht="19.5" customHeight="1">
      <c r="A759" s="11" t="s">
        <v>620</v>
      </c>
      <c r="B759" s="11">
        <v>1803</v>
      </c>
      <c r="C759" s="11"/>
      <c r="D759" s="6">
        <f t="shared" si="11"/>
        <v>0</v>
      </c>
      <c r="E759" s="11"/>
    </row>
    <row r="760" spans="1:5" ht="19.5" customHeight="1">
      <c r="A760" s="11" t="s">
        <v>621</v>
      </c>
      <c r="B760" s="6">
        <f>SUM(B761:B765)</f>
        <v>0</v>
      </c>
      <c r="C760" s="6">
        <f>SUM(C761:C765)</f>
        <v>1258</v>
      </c>
      <c r="D760" s="6">
        <f t="shared" si="11"/>
        <v>0</v>
      </c>
      <c r="E760" s="11"/>
    </row>
    <row r="761" spans="1:5" ht="19.5" customHeight="1">
      <c r="A761" s="11" t="s">
        <v>622</v>
      </c>
      <c r="B761" s="11"/>
      <c r="C761" s="11">
        <v>1258</v>
      </c>
      <c r="D761" s="6">
        <f t="shared" si="11"/>
        <v>0</v>
      </c>
      <c r="E761" s="11"/>
    </row>
    <row r="762" spans="1:5" ht="19.5" customHeight="1">
      <c r="A762" s="11" t="s">
        <v>623</v>
      </c>
      <c r="B762" s="11"/>
      <c r="C762" s="11"/>
      <c r="D762" s="6">
        <f t="shared" si="11"/>
        <v>0</v>
      </c>
      <c r="E762" s="11"/>
    </row>
    <row r="763" spans="1:5" ht="19.5" customHeight="1">
      <c r="A763" s="11" t="s">
        <v>624</v>
      </c>
      <c r="B763" s="11"/>
      <c r="C763" s="11"/>
      <c r="D763" s="6">
        <f t="shared" si="11"/>
        <v>0</v>
      </c>
      <c r="E763" s="11"/>
    </row>
    <row r="764" spans="1:5" ht="19.5" customHeight="1">
      <c r="A764" s="11" t="s">
        <v>625</v>
      </c>
      <c r="B764" s="11"/>
      <c r="C764" s="11"/>
      <c r="D764" s="6">
        <f t="shared" si="11"/>
        <v>0</v>
      </c>
      <c r="E764" s="11"/>
    </row>
    <row r="765" spans="1:5" ht="19.5" customHeight="1">
      <c r="A765" s="11" t="s">
        <v>626</v>
      </c>
      <c r="B765" s="11"/>
      <c r="C765" s="11"/>
      <c r="D765" s="6">
        <f t="shared" si="11"/>
        <v>0</v>
      </c>
      <c r="E765" s="11"/>
    </row>
    <row r="766" spans="1:5" ht="19.5" customHeight="1">
      <c r="A766" s="11" t="s">
        <v>627</v>
      </c>
      <c r="B766" s="6">
        <f>SUM(B767:B772)</f>
        <v>234</v>
      </c>
      <c r="C766" s="6">
        <f>SUM(C767:C772)</f>
        <v>0</v>
      </c>
      <c r="D766" s="6">
        <f t="shared" si="11"/>
        <v>0</v>
      </c>
      <c r="E766" s="11"/>
    </row>
    <row r="767" spans="1:5" ht="19.5" customHeight="1">
      <c r="A767" s="11" t="s">
        <v>628</v>
      </c>
      <c r="B767" s="11"/>
      <c r="C767" s="11"/>
      <c r="D767" s="6">
        <f t="shared" si="11"/>
        <v>0</v>
      </c>
      <c r="E767" s="11"/>
    </row>
    <row r="768" spans="1:5" ht="19.5" customHeight="1">
      <c r="A768" s="11" t="s">
        <v>629</v>
      </c>
      <c r="B768" s="11"/>
      <c r="C768" s="11"/>
      <c r="D768" s="6">
        <f t="shared" si="11"/>
        <v>0</v>
      </c>
      <c r="E768" s="11"/>
    </row>
    <row r="769" spans="1:5" ht="19.5" customHeight="1">
      <c r="A769" s="11" t="s">
        <v>630</v>
      </c>
      <c r="B769" s="11"/>
      <c r="C769" s="11"/>
      <c r="D769" s="6">
        <f t="shared" si="11"/>
        <v>0</v>
      </c>
      <c r="E769" s="11"/>
    </row>
    <row r="770" spans="1:5" ht="19.5" customHeight="1">
      <c r="A770" s="11" t="s">
        <v>631</v>
      </c>
      <c r="B770" s="11"/>
      <c r="C770" s="11"/>
      <c r="D770" s="6">
        <f t="shared" si="11"/>
        <v>0</v>
      </c>
      <c r="E770" s="11"/>
    </row>
    <row r="771" spans="1:5" ht="19.5" customHeight="1">
      <c r="A771" s="11" t="s">
        <v>632</v>
      </c>
      <c r="B771" s="11"/>
      <c r="C771" s="11"/>
      <c r="D771" s="6">
        <f t="shared" si="11"/>
        <v>0</v>
      </c>
      <c r="E771" s="11"/>
    </row>
    <row r="772" spans="1:5" ht="19.5" customHeight="1">
      <c r="A772" s="11" t="s">
        <v>633</v>
      </c>
      <c r="B772" s="11">
        <v>234</v>
      </c>
      <c r="C772" s="11"/>
      <c r="D772" s="6">
        <f t="shared" si="11"/>
        <v>0</v>
      </c>
      <c r="E772" s="11"/>
    </row>
    <row r="773" spans="1:5" ht="19.5" customHeight="1">
      <c r="A773" s="11" t="s">
        <v>634</v>
      </c>
      <c r="B773" s="6">
        <f>SUM(B774:B778)</f>
        <v>685</v>
      </c>
      <c r="C773" s="6">
        <f>SUM(C774:C778)</f>
        <v>500</v>
      </c>
      <c r="D773" s="6">
        <f t="shared" si="11"/>
        <v>72.99</v>
      </c>
      <c r="E773" s="11"/>
    </row>
    <row r="774" spans="1:5" ht="19.5" customHeight="1">
      <c r="A774" s="11" t="s">
        <v>635</v>
      </c>
      <c r="B774" s="11"/>
      <c r="C774" s="11"/>
      <c r="D774" s="6">
        <f aca="true" t="shared" si="12" ref="D774:D837">ROUND(IF(B774=0,0,C774/B774*100),2)</f>
        <v>0</v>
      </c>
      <c r="E774" s="11"/>
    </row>
    <row r="775" spans="1:5" ht="19.5" customHeight="1">
      <c r="A775" s="11" t="s">
        <v>636</v>
      </c>
      <c r="B775" s="11"/>
      <c r="C775" s="11">
        <v>500</v>
      </c>
      <c r="D775" s="6">
        <f t="shared" si="12"/>
        <v>0</v>
      </c>
      <c r="E775" s="11"/>
    </row>
    <row r="776" spans="1:5" ht="19.5" customHeight="1">
      <c r="A776" s="11" t="s">
        <v>637</v>
      </c>
      <c r="B776" s="11"/>
      <c r="C776" s="11"/>
      <c r="D776" s="6">
        <f t="shared" si="12"/>
        <v>0</v>
      </c>
      <c r="E776" s="11"/>
    </row>
    <row r="777" spans="1:5" ht="19.5" customHeight="1">
      <c r="A777" s="11" t="s">
        <v>638</v>
      </c>
      <c r="B777" s="11"/>
      <c r="C777" s="11"/>
      <c r="D777" s="6">
        <f t="shared" si="12"/>
        <v>0</v>
      </c>
      <c r="E777" s="11"/>
    </row>
    <row r="778" spans="1:5" ht="19.5" customHeight="1">
      <c r="A778" s="11" t="s">
        <v>639</v>
      </c>
      <c r="B778" s="11">
        <v>685</v>
      </c>
      <c r="C778" s="11"/>
      <c r="D778" s="6">
        <f t="shared" si="12"/>
        <v>0</v>
      </c>
      <c r="E778" s="11"/>
    </row>
    <row r="779" spans="1:5" ht="19.5" customHeight="1">
      <c r="A779" s="11" t="s">
        <v>640</v>
      </c>
      <c r="B779" s="6">
        <f>SUM(B780:B781)</f>
        <v>0</v>
      </c>
      <c r="C779" s="6">
        <f>SUM(C780:C781)</f>
        <v>0</v>
      </c>
      <c r="D779" s="6">
        <f t="shared" si="12"/>
        <v>0</v>
      </c>
      <c r="E779" s="11"/>
    </row>
    <row r="780" spans="1:5" ht="19.5" customHeight="1">
      <c r="A780" s="11" t="s">
        <v>641</v>
      </c>
      <c r="B780" s="11"/>
      <c r="C780" s="11"/>
      <c r="D780" s="6">
        <f t="shared" si="12"/>
        <v>0</v>
      </c>
      <c r="E780" s="11"/>
    </row>
    <row r="781" spans="1:5" ht="19.5" customHeight="1">
      <c r="A781" s="11" t="s">
        <v>642</v>
      </c>
      <c r="B781" s="11"/>
      <c r="C781" s="11"/>
      <c r="D781" s="6">
        <f t="shared" si="12"/>
        <v>0</v>
      </c>
      <c r="E781" s="11"/>
    </row>
    <row r="782" spans="1:5" ht="19.5" customHeight="1">
      <c r="A782" s="11" t="s">
        <v>643</v>
      </c>
      <c r="B782" s="6">
        <f>SUM(B783:B784)</f>
        <v>0</v>
      </c>
      <c r="C782" s="6">
        <f>SUM(C783:C784)</f>
        <v>0</v>
      </c>
      <c r="D782" s="6">
        <f t="shared" si="12"/>
        <v>0</v>
      </c>
      <c r="E782" s="11"/>
    </row>
    <row r="783" spans="1:5" ht="19.5" customHeight="1">
      <c r="A783" s="11" t="s">
        <v>644</v>
      </c>
      <c r="B783" s="11"/>
      <c r="C783" s="11"/>
      <c r="D783" s="6">
        <f t="shared" si="12"/>
        <v>0</v>
      </c>
      <c r="E783" s="11"/>
    </row>
    <row r="784" spans="1:5" ht="19.5" customHeight="1">
      <c r="A784" s="11" t="s">
        <v>645</v>
      </c>
      <c r="B784" s="11"/>
      <c r="C784" s="11"/>
      <c r="D784" s="6">
        <f t="shared" si="12"/>
        <v>0</v>
      </c>
      <c r="E784" s="11"/>
    </row>
    <row r="785" spans="1:5" ht="19.5" customHeight="1">
      <c r="A785" s="11" t="s">
        <v>646</v>
      </c>
      <c r="B785" s="11"/>
      <c r="C785" s="11"/>
      <c r="D785" s="6">
        <f t="shared" si="12"/>
        <v>0</v>
      </c>
      <c r="E785" s="11"/>
    </row>
    <row r="786" spans="1:5" ht="19.5" customHeight="1">
      <c r="A786" s="11" t="s">
        <v>647</v>
      </c>
      <c r="B786" s="11">
        <v>45</v>
      </c>
      <c r="C786" s="11"/>
      <c r="D786" s="6">
        <f t="shared" si="12"/>
        <v>0</v>
      </c>
      <c r="E786" s="11"/>
    </row>
    <row r="787" spans="1:5" ht="19.5" customHeight="1">
      <c r="A787" s="11" t="s">
        <v>648</v>
      </c>
      <c r="B787" s="6">
        <f>SUM(B788:B792)</f>
        <v>0</v>
      </c>
      <c r="C787" s="6">
        <f>SUM(C788:C792)</f>
        <v>0</v>
      </c>
      <c r="D787" s="6">
        <f t="shared" si="12"/>
        <v>0</v>
      </c>
      <c r="E787" s="11"/>
    </row>
    <row r="788" spans="1:5" ht="19.5" customHeight="1">
      <c r="A788" s="11" t="s">
        <v>649</v>
      </c>
      <c r="B788" s="11"/>
      <c r="C788" s="11"/>
      <c r="D788" s="6">
        <f t="shared" si="12"/>
        <v>0</v>
      </c>
      <c r="E788" s="11"/>
    </row>
    <row r="789" spans="1:5" ht="19.5" customHeight="1">
      <c r="A789" s="11" t="s">
        <v>650</v>
      </c>
      <c r="B789" s="11"/>
      <c r="C789" s="11"/>
      <c r="D789" s="6">
        <f t="shared" si="12"/>
        <v>0</v>
      </c>
      <c r="E789" s="11"/>
    </row>
    <row r="790" spans="1:5" ht="19.5" customHeight="1">
      <c r="A790" s="11" t="s">
        <v>651</v>
      </c>
      <c r="B790" s="11"/>
      <c r="C790" s="11"/>
      <c r="D790" s="6">
        <f t="shared" si="12"/>
        <v>0</v>
      </c>
      <c r="E790" s="11"/>
    </row>
    <row r="791" spans="1:5" ht="19.5" customHeight="1">
      <c r="A791" s="11" t="s">
        <v>652</v>
      </c>
      <c r="B791" s="11"/>
      <c r="C791" s="11"/>
      <c r="D791" s="6">
        <f t="shared" si="12"/>
        <v>0</v>
      </c>
      <c r="E791" s="11"/>
    </row>
    <row r="792" spans="1:5" ht="19.5" customHeight="1">
      <c r="A792" s="11" t="s">
        <v>653</v>
      </c>
      <c r="B792" s="11"/>
      <c r="C792" s="11"/>
      <c r="D792" s="6">
        <f t="shared" si="12"/>
        <v>0</v>
      </c>
      <c r="E792" s="11"/>
    </row>
    <row r="793" spans="1:5" ht="19.5" customHeight="1">
      <c r="A793" s="11" t="s">
        <v>654</v>
      </c>
      <c r="B793" s="11"/>
      <c r="C793" s="11"/>
      <c r="D793" s="6">
        <f t="shared" si="12"/>
        <v>0</v>
      </c>
      <c r="E793" s="11"/>
    </row>
    <row r="794" spans="1:5" ht="19.5" customHeight="1">
      <c r="A794" s="11" t="s">
        <v>655</v>
      </c>
      <c r="B794" s="11"/>
      <c r="C794" s="11"/>
      <c r="D794" s="6">
        <f t="shared" si="12"/>
        <v>0</v>
      </c>
      <c r="E794" s="11"/>
    </row>
    <row r="795" spans="1:5" ht="19.5" customHeight="1">
      <c r="A795" s="11" t="s">
        <v>656</v>
      </c>
      <c r="B795" s="6">
        <f>SUM(B796:B809)</f>
        <v>0</v>
      </c>
      <c r="C795" s="6">
        <f>SUM(C796:C809)</f>
        <v>0</v>
      </c>
      <c r="D795" s="6">
        <f t="shared" si="12"/>
        <v>0</v>
      </c>
      <c r="E795" s="11"/>
    </row>
    <row r="796" spans="1:5" ht="19.5" customHeight="1">
      <c r="A796" s="11" t="s">
        <v>59</v>
      </c>
      <c r="B796" s="11"/>
      <c r="C796" s="11"/>
      <c r="D796" s="6">
        <f t="shared" si="12"/>
        <v>0</v>
      </c>
      <c r="E796" s="11"/>
    </row>
    <row r="797" spans="1:5" ht="19.5" customHeight="1">
      <c r="A797" s="11" t="s">
        <v>60</v>
      </c>
      <c r="B797" s="11"/>
      <c r="C797" s="11"/>
      <c r="D797" s="6">
        <f t="shared" si="12"/>
        <v>0</v>
      </c>
      <c r="E797" s="11"/>
    </row>
    <row r="798" spans="1:5" ht="19.5" customHeight="1">
      <c r="A798" s="11" t="s">
        <v>61</v>
      </c>
      <c r="B798" s="11"/>
      <c r="C798" s="11"/>
      <c r="D798" s="6">
        <f t="shared" si="12"/>
        <v>0</v>
      </c>
      <c r="E798" s="11"/>
    </row>
    <row r="799" spans="1:5" ht="19.5" customHeight="1">
      <c r="A799" s="11" t="s">
        <v>657</v>
      </c>
      <c r="B799" s="11"/>
      <c r="C799" s="11"/>
      <c r="D799" s="6">
        <f t="shared" si="12"/>
        <v>0</v>
      </c>
      <c r="E799" s="11"/>
    </row>
    <row r="800" spans="1:5" ht="19.5" customHeight="1">
      <c r="A800" s="11" t="s">
        <v>658</v>
      </c>
      <c r="B800" s="11"/>
      <c r="C800" s="11"/>
      <c r="D800" s="6">
        <f t="shared" si="12"/>
        <v>0</v>
      </c>
      <c r="E800" s="11"/>
    </row>
    <row r="801" spans="1:5" ht="19.5" customHeight="1">
      <c r="A801" s="11" t="s">
        <v>659</v>
      </c>
      <c r="B801" s="11"/>
      <c r="C801" s="11"/>
      <c r="D801" s="6">
        <f t="shared" si="12"/>
        <v>0</v>
      </c>
      <c r="E801" s="11"/>
    </row>
    <row r="802" spans="1:5" ht="19.5" customHeight="1">
      <c r="A802" s="11" t="s">
        <v>660</v>
      </c>
      <c r="B802" s="11"/>
      <c r="C802" s="11"/>
      <c r="D802" s="6">
        <f t="shared" si="12"/>
        <v>0</v>
      </c>
      <c r="E802" s="11"/>
    </row>
    <row r="803" spans="1:5" ht="19.5" customHeight="1">
      <c r="A803" s="11" t="s">
        <v>661</v>
      </c>
      <c r="B803" s="11"/>
      <c r="C803" s="11"/>
      <c r="D803" s="6">
        <f t="shared" si="12"/>
        <v>0</v>
      </c>
      <c r="E803" s="11"/>
    </row>
    <row r="804" spans="1:5" ht="19.5" customHeight="1">
      <c r="A804" s="11" t="s">
        <v>662</v>
      </c>
      <c r="B804" s="11"/>
      <c r="C804" s="11"/>
      <c r="D804" s="6">
        <f t="shared" si="12"/>
        <v>0</v>
      </c>
      <c r="E804" s="11"/>
    </row>
    <row r="805" spans="1:5" ht="19.5" customHeight="1">
      <c r="A805" s="11" t="s">
        <v>663</v>
      </c>
      <c r="B805" s="11"/>
      <c r="C805" s="11"/>
      <c r="D805" s="6">
        <f t="shared" si="12"/>
        <v>0</v>
      </c>
      <c r="E805" s="11"/>
    </row>
    <row r="806" spans="1:5" ht="19.5" customHeight="1">
      <c r="A806" s="11" t="s">
        <v>102</v>
      </c>
      <c r="B806" s="11"/>
      <c r="C806" s="11"/>
      <c r="D806" s="6">
        <f t="shared" si="12"/>
        <v>0</v>
      </c>
      <c r="E806" s="11"/>
    </row>
    <row r="807" spans="1:5" ht="19.5" customHeight="1">
      <c r="A807" s="11" t="s">
        <v>664</v>
      </c>
      <c r="B807" s="11"/>
      <c r="C807" s="11"/>
      <c r="D807" s="6">
        <f t="shared" si="12"/>
        <v>0</v>
      </c>
      <c r="E807" s="11"/>
    </row>
    <row r="808" spans="1:5" ht="19.5" customHeight="1">
      <c r="A808" s="11" t="s">
        <v>68</v>
      </c>
      <c r="B808" s="11"/>
      <c r="C808" s="11"/>
      <c r="D808" s="6">
        <f t="shared" si="12"/>
        <v>0</v>
      </c>
      <c r="E808" s="11"/>
    </row>
    <row r="809" spans="1:5" ht="19.5" customHeight="1">
      <c r="A809" s="11" t="s">
        <v>665</v>
      </c>
      <c r="B809" s="11"/>
      <c r="C809" s="11"/>
      <c r="D809" s="6">
        <f t="shared" si="12"/>
        <v>0</v>
      </c>
      <c r="E809" s="11"/>
    </row>
    <row r="810" spans="1:5" ht="19.5" customHeight="1">
      <c r="A810" s="11" t="s">
        <v>666</v>
      </c>
      <c r="B810" s="11">
        <v>5342</v>
      </c>
      <c r="C810" s="11"/>
      <c r="D810" s="6">
        <f t="shared" si="12"/>
        <v>0</v>
      </c>
      <c r="E810" s="11"/>
    </row>
    <row r="811" spans="1:5" ht="19.5" customHeight="1">
      <c r="A811" s="11" t="s">
        <v>667</v>
      </c>
      <c r="B811" s="6">
        <f>B812+B824+B825+B828+B829+B830</f>
        <v>20325</v>
      </c>
      <c r="C811" s="6">
        <f>C812+C824+C825+C828+C829+C830</f>
        <v>7877</v>
      </c>
      <c r="D811" s="6">
        <f t="shared" si="12"/>
        <v>38.76</v>
      </c>
      <c r="E811" s="11"/>
    </row>
    <row r="812" spans="1:5" ht="19.5" customHeight="1">
      <c r="A812" s="11" t="s">
        <v>668</v>
      </c>
      <c r="B812" s="6">
        <f>SUM(B813:B823)</f>
        <v>4601</v>
      </c>
      <c r="C812" s="6">
        <f>SUM(C813:C823)</f>
        <v>1457</v>
      </c>
      <c r="D812" s="6">
        <f t="shared" si="12"/>
        <v>31.67</v>
      </c>
      <c r="E812" s="11"/>
    </row>
    <row r="813" spans="1:5" ht="19.5" customHeight="1">
      <c r="A813" s="11" t="s">
        <v>669</v>
      </c>
      <c r="B813" s="11">
        <v>4601</v>
      </c>
      <c r="C813" s="11">
        <v>1357</v>
      </c>
      <c r="D813" s="6">
        <f t="shared" si="12"/>
        <v>29.49</v>
      </c>
      <c r="E813" s="11"/>
    </row>
    <row r="814" spans="1:5" ht="19.5" customHeight="1">
      <c r="A814" s="11" t="s">
        <v>670</v>
      </c>
      <c r="B814" s="11"/>
      <c r="C814" s="11"/>
      <c r="D814" s="6">
        <f t="shared" si="12"/>
        <v>0</v>
      </c>
      <c r="E814" s="11"/>
    </row>
    <row r="815" spans="1:5" ht="19.5" customHeight="1">
      <c r="A815" s="11" t="s">
        <v>671</v>
      </c>
      <c r="B815" s="11"/>
      <c r="C815" s="11"/>
      <c r="D815" s="6">
        <f t="shared" si="12"/>
        <v>0</v>
      </c>
      <c r="E815" s="11"/>
    </row>
    <row r="816" spans="1:5" ht="19.5" customHeight="1">
      <c r="A816" s="11" t="s">
        <v>672</v>
      </c>
      <c r="B816" s="11"/>
      <c r="C816" s="11">
        <v>100</v>
      </c>
      <c r="D816" s="6">
        <f t="shared" si="12"/>
        <v>0</v>
      </c>
      <c r="E816" s="11"/>
    </row>
    <row r="817" spans="1:5" ht="19.5" customHeight="1">
      <c r="A817" s="11" t="s">
        <v>673</v>
      </c>
      <c r="B817" s="11"/>
      <c r="C817" s="11"/>
      <c r="D817" s="6">
        <f t="shared" si="12"/>
        <v>0</v>
      </c>
      <c r="E817" s="11"/>
    </row>
    <row r="818" spans="1:5" ht="19.5" customHeight="1">
      <c r="A818" s="11" t="s">
        <v>674</v>
      </c>
      <c r="B818" s="11"/>
      <c r="C818" s="11"/>
      <c r="D818" s="6">
        <f t="shared" si="12"/>
        <v>0</v>
      </c>
      <c r="E818" s="11"/>
    </row>
    <row r="819" spans="1:5" ht="19.5" customHeight="1">
      <c r="A819" s="11" t="s">
        <v>675</v>
      </c>
      <c r="B819" s="11"/>
      <c r="C819" s="11"/>
      <c r="D819" s="6">
        <f t="shared" si="12"/>
        <v>0</v>
      </c>
      <c r="E819" s="11"/>
    </row>
    <row r="820" spans="1:5" ht="19.5" customHeight="1">
      <c r="A820" s="11" t="s">
        <v>676</v>
      </c>
      <c r="B820" s="11"/>
      <c r="C820" s="11"/>
      <c r="D820" s="6">
        <f t="shared" si="12"/>
        <v>0</v>
      </c>
      <c r="E820" s="11"/>
    </row>
    <row r="821" spans="1:5" ht="19.5" customHeight="1">
      <c r="A821" s="11" t="s">
        <v>677</v>
      </c>
      <c r="B821" s="11"/>
      <c r="C821" s="11"/>
      <c r="D821" s="6">
        <f t="shared" si="12"/>
        <v>0</v>
      </c>
      <c r="E821" s="11"/>
    </row>
    <row r="822" spans="1:5" ht="19.5" customHeight="1">
      <c r="A822" s="11" t="s">
        <v>678</v>
      </c>
      <c r="B822" s="11"/>
      <c r="C822" s="11"/>
      <c r="D822" s="6">
        <f t="shared" si="12"/>
        <v>0</v>
      </c>
      <c r="E822" s="11"/>
    </row>
    <row r="823" spans="1:5" ht="19.5" customHeight="1">
      <c r="A823" s="11" t="s">
        <v>679</v>
      </c>
      <c r="B823" s="11"/>
      <c r="C823" s="11"/>
      <c r="D823" s="6">
        <f t="shared" si="12"/>
        <v>0</v>
      </c>
      <c r="E823" s="11"/>
    </row>
    <row r="824" spans="1:5" ht="19.5" customHeight="1">
      <c r="A824" s="11" t="s">
        <v>680</v>
      </c>
      <c r="B824" s="11"/>
      <c r="C824" s="11">
        <v>200</v>
      </c>
      <c r="D824" s="6">
        <f t="shared" si="12"/>
        <v>0</v>
      </c>
      <c r="E824" s="11"/>
    </row>
    <row r="825" spans="1:5" ht="18.75" customHeight="1">
      <c r="A825" s="11" t="s">
        <v>681</v>
      </c>
      <c r="B825" s="6">
        <f>SUM(B826:B827)</f>
        <v>12343</v>
      </c>
      <c r="C825" s="6">
        <f>SUM(C826:C827)</f>
        <v>4114</v>
      </c>
      <c r="D825" s="6">
        <f t="shared" si="12"/>
        <v>33.33</v>
      </c>
      <c r="E825" s="11"/>
    </row>
    <row r="826" spans="1:5" ht="19.5" customHeight="1">
      <c r="A826" s="11" t="s">
        <v>682</v>
      </c>
      <c r="B826" s="11">
        <v>7234</v>
      </c>
      <c r="C826" s="11">
        <v>3000</v>
      </c>
      <c r="D826" s="6">
        <f t="shared" si="12"/>
        <v>41.47</v>
      </c>
      <c r="E826" s="11"/>
    </row>
    <row r="827" spans="1:5" ht="19.5" customHeight="1">
      <c r="A827" s="11" t="s">
        <v>683</v>
      </c>
      <c r="B827" s="11">
        <v>5109</v>
      </c>
      <c r="C827" s="11">
        <v>1114</v>
      </c>
      <c r="D827" s="6">
        <f t="shared" si="12"/>
        <v>21.8</v>
      </c>
      <c r="E827" s="11"/>
    </row>
    <row r="828" spans="1:5" ht="19.5" customHeight="1">
      <c r="A828" s="11" t="s">
        <v>684</v>
      </c>
      <c r="B828" s="11">
        <v>866</v>
      </c>
      <c r="C828" s="11">
        <v>2106</v>
      </c>
      <c r="D828" s="6">
        <f t="shared" si="12"/>
        <v>243.19</v>
      </c>
      <c r="E828" s="11"/>
    </row>
    <row r="829" spans="1:5" ht="19.5" customHeight="1">
      <c r="A829" s="11" t="s">
        <v>685</v>
      </c>
      <c r="B829" s="11"/>
      <c r="C829" s="11"/>
      <c r="D829" s="6">
        <f t="shared" si="12"/>
        <v>0</v>
      </c>
      <c r="E829" s="11"/>
    </row>
    <row r="830" spans="1:5" ht="19.5" customHeight="1">
      <c r="A830" s="11" t="s">
        <v>686</v>
      </c>
      <c r="B830" s="11">
        <v>2515</v>
      </c>
      <c r="C830" s="11"/>
      <c r="D830" s="6">
        <f t="shared" si="12"/>
        <v>0</v>
      </c>
      <c r="E830" s="11"/>
    </row>
    <row r="831" spans="1:5" ht="19.5" customHeight="1">
      <c r="A831" s="11" t="s">
        <v>687</v>
      </c>
      <c r="B831" s="6">
        <f>B832+B857+B885+B912+B923+B934+B940+B947+B954+B958</f>
        <v>22093</v>
      </c>
      <c r="C831" s="6">
        <f>C832+C857+C885+C912+C923+C934+C940+C947+C954+C958</f>
        <v>12450</v>
      </c>
      <c r="D831" s="6">
        <f t="shared" si="12"/>
        <v>56.35</v>
      </c>
      <c r="E831" s="11"/>
    </row>
    <row r="832" spans="1:5" ht="19.5" customHeight="1">
      <c r="A832" s="11" t="s">
        <v>688</v>
      </c>
      <c r="B832" s="6">
        <f>SUM(B833:B856)</f>
        <v>1378</v>
      </c>
      <c r="C832" s="6">
        <f>SUM(C833:C856)</f>
        <v>2867</v>
      </c>
      <c r="D832" s="6">
        <f t="shared" si="12"/>
        <v>208.06</v>
      </c>
      <c r="E832" s="11"/>
    </row>
    <row r="833" spans="1:5" ht="19.5" customHeight="1">
      <c r="A833" s="11" t="s">
        <v>669</v>
      </c>
      <c r="B833" s="11">
        <v>1113</v>
      </c>
      <c r="C833" s="11">
        <v>2063</v>
      </c>
      <c r="D833" s="6">
        <f t="shared" si="12"/>
        <v>185.35</v>
      </c>
      <c r="E833" s="11"/>
    </row>
    <row r="834" spans="1:5" ht="19.5" customHeight="1">
      <c r="A834" s="11" t="s">
        <v>670</v>
      </c>
      <c r="B834" s="11"/>
      <c r="C834" s="11"/>
      <c r="D834" s="6">
        <f t="shared" si="12"/>
        <v>0</v>
      </c>
      <c r="E834" s="11"/>
    </row>
    <row r="835" spans="1:5" ht="19.5" customHeight="1">
      <c r="A835" s="11" t="s">
        <v>671</v>
      </c>
      <c r="B835" s="11"/>
      <c r="C835" s="11"/>
      <c r="D835" s="6">
        <f t="shared" si="12"/>
        <v>0</v>
      </c>
      <c r="E835" s="11"/>
    </row>
    <row r="836" spans="1:5" ht="19.5" customHeight="1">
      <c r="A836" s="11" t="s">
        <v>689</v>
      </c>
      <c r="B836" s="11"/>
      <c r="C836" s="11"/>
      <c r="D836" s="6">
        <f t="shared" si="12"/>
        <v>0</v>
      </c>
      <c r="E836" s="11"/>
    </row>
    <row r="837" spans="1:5" ht="19.5" customHeight="1">
      <c r="A837" s="11" t="s">
        <v>690</v>
      </c>
      <c r="B837" s="11"/>
      <c r="C837" s="11"/>
      <c r="D837" s="6">
        <f t="shared" si="12"/>
        <v>0</v>
      </c>
      <c r="E837" s="11"/>
    </row>
    <row r="838" spans="1:5" ht="19.5" customHeight="1">
      <c r="A838" s="11" t="s">
        <v>691</v>
      </c>
      <c r="B838" s="11">
        <v>3</v>
      </c>
      <c r="C838" s="11">
        <v>100</v>
      </c>
      <c r="D838" s="6">
        <f aca="true" t="shared" si="13" ref="D838:D901">ROUND(IF(B838=0,0,C838/B838*100),2)</f>
        <v>3333.33</v>
      </c>
      <c r="E838" s="11"/>
    </row>
    <row r="839" spans="1:5" ht="19.5" customHeight="1">
      <c r="A839" s="11" t="s">
        <v>692</v>
      </c>
      <c r="B839" s="11">
        <v>143</v>
      </c>
      <c r="C839" s="11"/>
      <c r="D839" s="6">
        <f t="shared" si="13"/>
        <v>0</v>
      </c>
      <c r="E839" s="11"/>
    </row>
    <row r="840" spans="1:5" ht="19.5" customHeight="1">
      <c r="A840" s="11" t="s">
        <v>693</v>
      </c>
      <c r="B840" s="11"/>
      <c r="C840" s="11">
        <v>60</v>
      </c>
      <c r="D840" s="6">
        <f t="shared" si="13"/>
        <v>0</v>
      </c>
      <c r="E840" s="11"/>
    </row>
    <row r="841" spans="1:5" ht="19.5" customHeight="1">
      <c r="A841" s="11" t="s">
        <v>694</v>
      </c>
      <c r="B841" s="11"/>
      <c r="C841" s="11">
        <v>114</v>
      </c>
      <c r="D841" s="6">
        <f t="shared" si="13"/>
        <v>0</v>
      </c>
      <c r="E841" s="11"/>
    </row>
    <row r="842" spans="1:5" ht="19.5" customHeight="1">
      <c r="A842" s="11" t="s">
        <v>695</v>
      </c>
      <c r="B842" s="11"/>
      <c r="C842" s="11"/>
      <c r="D842" s="6">
        <f t="shared" si="13"/>
        <v>0</v>
      </c>
      <c r="E842" s="11"/>
    </row>
    <row r="843" spans="1:5" ht="19.5" customHeight="1">
      <c r="A843" s="11" t="s">
        <v>696</v>
      </c>
      <c r="B843" s="11"/>
      <c r="C843" s="11"/>
      <c r="D843" s="6">
        <f t="shared" si="13"/>
        <v>0</v>
      </c>
      <c r="E843" s="11"/>
    </row>
    <row r="844" spans="1:5" ht="19.5" customHeight="1">
      <c r="A844" s="11" t="s">
        <v>697</v>
      </c>
      <c r="B844" s="11"/>
      <c r="C844" s="11"/>
      <c r="D844" s="6">
        <f t="shared" si="13"/>
        <v>0</v>
      </c>
      <c r="E844" s="11"/>
    </row>
    <row r="845" spans="1:5" ht="19.5" customHeight="1">
      <c r="A845" s="11" t="s">
        <v>698</v>
      </c>
      <c r="B845" s="11"/>
      <c r="C845" s="11"/>
      <c r="D845" s="6">
        <f t="shared" si="13"/>
        <v>0</v>
      </c>
      <c r="E845" s="11"/>
    </row>
    <row r="846" spans="1:5" ht="19.5" customHeight="1">
      <c r="A846" s="11" t="s">
        <v>699</v>
      </c>
      <c r="B846" s="11"/>
      <c r="C846" s="11"/>
      <c r="D846" s="6">
        <f t="shared" si="13"/>
        <v>0</v>
      </c>
      <c r="E846" s="11"/>
    </row>
    <row r="847" spans="1:5" ht="19.5" customHeight="1">
      <c r="A847" s="11" t="s">
        <v>700</v>
      </c>
      <c r="B847" s="11"/>
      <c r="C847" s="11"/>
      <c r="D847" s="6">
        <f t="shared" si="13"/>
        <v>0</v>
      </c>
      <c r="E847" s="11"/>
    </row>
    <row r="848" spans="1:5" ht="19.5" customHeight="1">
      <c r="A848" s="11" t="s">
        <v>701</v>
      </c>
      <c r="B848" s="11">
        <v>100</v>
      </c>
      <c r="C848" s="11">
        <v>100</v>
      </c>
      <c r="D848" s="6">
        <f t="shared" si="13"/>
        <v>100</v>
      </c>
      <c r="E848" s="11"/>
    </row>
    <row r="849" spans="1:5" ht="19.5" customHeight="1">
      <c r="A849" s="11" t="s">
        <v>702</v>
      </c>
      <c r="B849" s="11">
        <v>5</v>
      </c>
      <c r="C849" s="11">
        <v>30</v>
      </c>
      <c r="D849" s="6">
        <f t="shared" si="13"/>
        <v>600</v>
      </c>
      <c r="E849" s="11"/>
    </row>
    <row r="850" spans="1:5" ht="19.5" customHeight="1">
      <c r="A850" s="11" t="s">
        <v>703</v>
      </c>
      <c r="B850" s="11"/>
      <c r="C850" s="11"/>
      <c r="D850" s="6">
        <f t="shared" si="13"/>
        <v>0</v>
      </c>
      <c r="E850" s="11"/>
    </row>
    <row r="851" spans="1:5" ht="19.5" customHeight="1">
      <c r="A851" s="11" t="s">
        <v>704</v>
      </c>
      <c r="B851" s="11"/>
      <c r="C851" s="11">
        <v>400</v>
      </c>
      <c r="D851" s="6">
        <f t="shared" si="13"/>
        <v>0</v>
      </c>
      <c r="E851" s="11"/>
    </row>
    <row r="852" spans="1:5" ht="19.5" customHeight="1">
      <c r="A852" s="11" t="s">
        <v>705</v>
      </c>
      <c r="B852" s="11">
        <v>7</v>
      </c>
      <c r="C852" s="11"/>
      <c r="D852" s="6">
        <f t="shared" si="13"/>
        <v>0</v>
      </c>
      <c r="E852" s="11"/>
    </row>
    <row r="853" spans="1:5" ht="19.5" customHeight="1">
      <c r="A853" s="11" t="s">
        <v>706</v>
      </c>
      <c r="B853" s="11"/>
      <c r="C853" s="11"/>
      <c r="D853" s="6">
        <f t="shared" si="13"/>
        <v>0</v>
      </c>
      <c r="E853" s="11"/>
    </row>
    <row r="854" spans="1:5" ht="19.5" customHeight="1">
      <c r="A854" s="11" t="s">
        <v>707</v>
      </c>
      <c r="B854" s="11"/>
      <c r="C854" s="11"/>
      <c r="D854" s="6">
        <f t="shared" si="13"/>
        <v>0</v>
      </c>
      <c r="E854" s="11"/>
    </row>
    <row r="855" spans="1:5" ht="19.5" customHeight="1">
      <c r="A855" s="11" t="s">
        <v>708</v>
      </c>
      <c r="B855" s="11">
        <v>7</v>
      </c>
      <c r="C855" s="11"/>
      <c r="D855" s="6">
        <f t="shared" si="13"/>
        <v>0</v>
      </c>
      <c r="E855" s="11"/>
    </row>
    <row r="856" spans="1:5" ht="19.5" customHeight="1">
      <c r="A856" s="11" t="s">
        <v>709</v>
      </c>
      <c r="B856" s="11"/>
      <c r="C856" s="11"/>
      <c r="D856" s="6">
        <f t="shared" si="13"/>
        <v>0</v>
      </c>
      <c r="E856" s="11"/>
    </row>
    <row r="857" spans="1:5" ht="19.5" customHeight="1">
      <c r="A857" s="11" t="s">
        <v>710</v>
      </c>
      <c r="B857" s="6">
        <f>SUM(B858:B884)</f>
        <v>2366</v>
      </c>
      <c r="C857" s="6">
        <f>SUM(C858:C884)</f>
        <v>2805</v>
      </c>
      <c r="D857" s="6">
        <f t="shared" si="13"/>
        <v>118.55</v>
      </c>
      <c r="E857" s="11"/>
    </row>
    <row r="858" spans="1:5" ht="19.5" customHeight="1">
      <c r="A858" s="11" t="s">
        <v>669</v>
      </c>
      <c r="B858" s="11">
        <v>951</v>
      </c>
      <c r="C858" s="11">
        <v>869</v>
      </c>
      <c r="D858" s="6">
        <f t="shared" si="13"/>
        <v>91.38</v>
      </c>
      <c r="E858" s="11"/>
    </row>
    <row r="859" spans="1:5" ht="19.5" customHeight="1">
      <c r="A859" s="11" t="s">
        <v>670</v>
      </c>
      <c r="B859" s="11"/>
      <c r="C859" s="11"/>
      <c r="D859" s="6">
        <f t="shared" si="13"/>
        <v>0</v>
      </c>
      <c r="E859" s="11"/>
    </row>
    <row r="860" spans="1:5" ht="19.5" customHeight="1">
      <c r="A860" s="11" t="s">
        <v>671</v>
      </c>
      <c r="B860" s="11"/>
      <c r="C860" s="11"/>
      <c r="D860" s="6">
        <f t="shared" si="13"/>
        <v>0</v>
      </c>
      <c r="E860" s="11"/>
    </row>
    <row r="861" spans="1:5" ht="19.5" customHeight="1">
      <c r="A861" s="11" t="s">
        <v>711</v>
      </c>
      <c r="B861" s="11"/>
      <c r="C861" s="11"/>
      <c r="D861" s="6">
        <f t="shared" si="13"/>
        <v>0</v>
      </c>
      <c r="E861" s="11"/>
    </row>
    <row r="862" spans="1:5" ht="19.5" customHeight="1">
      <c r="A862" s="11" t="s">
        <v>712</v>
      </c>
      <c r="B862" s="11">
        <v>417</v>
      </c>
      <c r="C862" s="11">
        <v>1000</v>
      </c>
      <c r="D862" s="6">
        <f t="shared" si="13"/>
        <v>239.81</v>
      </c>
      <c r="E862" s="11"/>
    </row>
    <row r="863" spans="1:5" ht="19.5" customHeight="1">
      <c r="A863" s="11" t="s">
        <v>713</v>
      </c>
      <c r="B863" s="11"/>
      <c r="C863" s="11">
        <v>100</v>
      </c>
      <c r="D863" s="6">
        <f t="shared" si="13"/>
        <v>0</v>
      </c>
      <c r="E863" s="11"/>
    </row>
    <row r="864" spans="1:5" ht="19.5" customHeight="1">
      <c r="A864" s="11" t="s">
        <v>714</v>
      </c>
      <c r="B864" s="11">
        <v>215</v>
      </c>
      <c r="C864" s="11"/>
      <c r="D864" s="6">
        <f t="shared" si="13"/>
        <v>0</v>
      </c>
      <c r="E864" s="11"/>
    </row>
    <row r="865" spans="1:5" ht="19.5" customHeight="1">
      <c r="A865" s="11" t="s">
        <v>715</v>
      </c>
      <c r="B865" s="11"/>
      <c r="C865" s="11"/>
      <c r="D865" s="6">
        <f t="shared" si="13"/>
        <v>0</v>
      </c>
      <c r="E865" s="11"/>
    </row>
    <row r="866" spans="1:5" ht="19.5" customHeight="1">
      <c r="A866" s="11" t="s">
        <v>716</v>
      </c>
      <c r="B866" s="11">
        <v>725</v>
      </c>
      <c r="C866" s="11">
        <v>836</v>
      </c>
      <c r="D866" s="6">
        <f t="shared" si="13"/>
        <v>115.31</v>
      </c>
      <c r="E866" s="11"/>
    </row>
    <row r="867" spans="1:5" ht="19.5" customHeight="1">
      <c r="A867" s="11" t="s">
        <v>717</v>
      </c>
      <c r="B867" s="11"/>
      <c r="C867" s="11"/>
      <c r="D867" s="6">
        <f t="shared" si="13"/>
        <v>0</v>
      </c>
      <c r="E867" s="11"/>
    </row>
    <row r="868" spans="1:5" ht="19.5" customHeight="1">
      <c r="A868" s="11" t="s">
        <v>718</v>
      </c>
      <c r="B868" s="11"/>
      <c r="C868" s="11"/>
      <c r="D868" s="6">
        <f t="shared" si="13"/>
        <v>0</v>
      </c>
      <c r="E868" s="11"/>
    </row>
    <row r="869" spans="1:5" ht="19.5" customHeight="1">
      <c r="A869" s="11" t="s">
        <v>719</v>
      </c>
      <c r="B869" s="11"/>
      <c r="C869" s="11"/>
      <c r="D869" s="6">
        <f t="shared" si="13"/>
        <v>0</v>
      </c>
      <c r="E869" s="11"/>
    </row>
    <row r="870" spans="1:5" ht="19.5" customHeight="1">
      <c r="A870" s="11" t="s">
        <v>720</v>
      </c>
      <c r="B870" s="11">
        <v>30</v>
      </c>
      <c r="C870" s="11"/>
      <c r="D870" s="6">
        <f t="shared" si="13"/>
        <v>0</v>
      </c>
      <c r="E870" s="11"/>
    </row>
    <row r="871" spans="1:5" ht="19.5" customHeight="1">
      <c r="A871" s="11" t="s">
        <v>721</v>
      </c>
      <c r="B871" s="11"/>
      <c r="C871" s="11"/>
      <c r="D871" s="6">
        <f t="shared" si="13"/>
        <v>0</v>
      </c>
      <c r="E871" s="11"/>
    </row>
    <row r="872" spans="1:5" ht="19.5" customHeight="1">
      <c r="A872" s="11" t="s">
        <v>722</v>
      </c>
      <c r="B872" s="11"/>
      <c r="C872" s="11"/>
      <c r="D872" s="6">
        <f t="shared" si="13"/>
        <v>0</v>
      </c>
      <c r="E872" s="11"/>
    </row>
    <row r="873" spans="1:5" ht="19.5" customHeight="1">
      <c r="A873" s="11" t="s">
        <v>723</v>
      </c>
      <c r="B873" s="11"/>
      <c r="C873" s="11"/>
      <c r="D873" s="6">
        <f t="shared" si="13"/>
        <v>0</v>
      </c>
      <c r="E873" s="11"/>
    </row>
    <row r="874" spans="1:5" ht="19.5" customHeight="1">
      <c r="A874" s="11" t="s">
        <v>724</v>
      </c>
      <c r="B874" s="11"/>
      <c r="C874" s="11"/>
      <c r="D874" s="6">
        <f t="shared" si="13"/>
        <v>0</v>
      </c>
      <c r="E874" s="11"/>
    </row>
    <row r="875" spans="1:5" ht="19.5" customHeight="1">
      <c r="A875" s="11" t="s">
        <v>725</v>
      </c>
      <c r="B875" s="11"/>
      <c r="C875" s="11"/>
      <c r="D875" s="6">
        <f t="shared" si="13"/>
        <v>0</v>
      </c>
      <c r="E875" s="11"/>
    </row>
    <row r="876" spans="1:5" ht="19.5" customHeight="1">
      <c r="A876" s="11" t="s">
        <v>726</v>
      </c>
      <c r="B876" s="11"/>
      <c r="C876" s="11"/>
      <c r="D876" s="6">
        <f t="shared" si="13"/>
        <v>0</v>
      </c>
      <c r="E876" s="11"/>
    </row>
    <row r="877" spans="1:5" ht="19.5" customHeight="1">
      <c r="A877" s="11" t="s">
        <v>727</v>
      </c>
      <c r="B877" s="11"/>
      <c r="C877" s="11"/>
      <c r="D877" s="6">
        <f t="shared" si="13"/>
        <v>0</v>
      </c>
      <c r="E877" s="11"/>
    </row>
    <row r="878" spans="1:5" ht="20.25" customHeight="1">
      <c r="A878" s="11" t="s">
        <v>728</v>
      </c>
      <c r="B878" s="11"/>
      <c r="C878" s="11"/>
      <c r="D878" s="6">
        <f t="shared" si="13"/>
        <v>0</v>
      </c>
      <c r="E878" s="11"/>
    </row>
    <row r="879" spans="1:5" ht="19.5" customHeight="1">
      <c r="A879" s="11" t="s">
        <v>729</v>
      </c>
      <c r="B879" s="11"/>
      <c r="C879" s="11"/>
      <c r="D879" s="6">
        <f t="shared" si="13"/>
        <v>0</v>
      </c>
      <c r="E879" s="11"/>
    </row>
    <row r="880" spans="1:5" ht="19.5" customHeight="1">
      <c r="A880" s="11" t="s">
        <v>730</v>
      </c>
      <c r="B880" s="11"/>
      <c r="C880" s="11"/>
      <c r="D880" s="6">
        <f t="shared" si="13"/>
        <v>0</v>
      </c>
      <c r="E880" s="11"/>
    </row>
    <row r="881" spans="1:5" ht="19.5" customHeight="1">
      <c r="A881" s="11" t="s">
        <v>731</v>
      </c>
      <c r="B881" s="11"/>
      <c r="C881" s="11"/>
      <c r="D881" s="6">
        <f t="shared" si="13"/>
        <v>0</v>
      </c>
      <c r="E881" s="11"/>
    </row>
    <row r="882" spans="1:5" ht="19.5" customHeight="1">
      <c r="A882" s="11" t="s">
        <v>732</v>
      </c>
      <c r="B882" s="11"/>
      <c r="C882" s="11"/>
      <c r="D882" s="6">
        <f t="shared" si="13"/>
        <v>0</v>
      </c>
      <c r="E882" s="11"/>
    </row>
    <row r="883" spans="1:5" ht="19.5" customHeight="1">
      <c r="A883" s="11" t="s">
        <v>733</v>
      </c>
      <c r="B883" s="11"/>
      <c r="C883" s="11"/>
      <c r="D883" s="6">
        <f t="shared" si="13"/>
        <v>0</v>
      </c>
      <c r="E883" s="11"/>
    </row>
    <row r="884" spans="1:5" ht="19.5" customHeight="1">
      <c r="A884" s="11" t="s">
        <v>734</v>
      </c>
      <c r="B884" s="11">
        <v>28</v>
      </c>
      <c r="C884" s="11"/>
      <c r="D884" s="6">
        <f t="shared" si="13"/>
        <v>0</v>
      </c>
      <c r="E884" s="11"/>
    </row>
    <row r="885" spans="1:5" ht="19.5" customHeight="1">
      <c r="A885" s="11" t="s">
        <v>735</v>
      </c>
      <c r="B885" s="6">
        <f>SUM(B886:B911)</f>
        <v>1660</v>
      </c>
      <c r="C885" s="6">
        <f>SUM(C886:C911)</f>
        <v>3218</v>
      </c>
      <c r="D885" s="6">
        <f t="shared" si="13"/>
        <v>193.86</v>
      </c>
      <c r="E885" s="11"/>
    </row>
    <row r="886" spans="1:5" ht="19.5" customHeight="1">
      <c r="A886" s="11" t="s">
        <v>669</v>
      </c>
      <c r="B886" s="11">
        <v>875</v>
      </c>
      <c r="C886" s="11">
        <v>768</v>
      </c>
      <c r="D886" s="6">
        <f t="shared" si="13"/>
        <v>87.77</v>
      </c>
      <c r="E886" s="11"/>
    </row>
    <row r="887" spans="1:5" ht="19.5" customHeight="1">
      <c r="A887" s="11" t="s">
        <v>670</v>
      </c>
      <c r="B887" s="11"/>
      <c r="C887" s="11"/>
      <c r="D887" s="6">
        <f t="shared" si="13"/>
        <v>0</v>
      </c>
      <c r="E887" s="11"/>
    </row>
    <row r="888" spans="1:5" ht="19.5" customHeight="1">
      <c r="A888" s="11" t="s">
        <v>671</v>
      </c>
      <c r="B888" s="11"/>
      <c r="C888" s="11"/>
      <c r="D888" s="6">
        <f t="shared" si="13"/>
        <v>0</v>
      </c>
      <c r="E888" s="11"/>
    </row>
    <row r="889" spans="1:5" ht="19.5" customHeight="1">
      <c r="A889" s="11" t="s">
        <v>736</v>
      </c>
      <c r="B889" s="11"/>
      <c r="C889" s="11"/>
      <c r="D889" s="6">
        <f t="shared" si="13"/>
        <v>0</v>
      </c>
      <c r="E889" s="11"/>
    </row>
    <row r="890" spans="1:5" ht="19.5" customHeight="1">
      <c r="A890" s="11" t="s">
        <v>737</v>
      </c>
      <c r="B890" s="11">
        <v>578</v>
      </c>
      <c r="C890" s="11">
        <v>1500</v>
      </c>
      <c r="D890" s="6">
        <f t="shared" si="13"/>
        <v>259.52</v>
      </c>
      <c r="E890" s="11"/>
    </row>
    <row r="891" spans="1:5" ht="19.5" customHeight="1">
      <c r="A891" s="11" t="s">
        <v>738</v>
      </c>
      <c r="B891" s="11"/>
      <c r="C891" s="11"/>
      <c r="D891" s="6">
        <f t="shared" si="13"/>
        <v>0</v>
      </c>
      <c r="E891" s="11"/>
    </row>
    <row r="892" spans="1:5" ht="19.5" customHeight="1">
      <c r="A892" s="11" t="s">
        <v>739</v>
      </c>
      <c r="B892" s="11"/>
      <c r="C892" s="11"/>
      <c r="D892" s="6">
        <f t="shared" si="13"/>
        <v>0</v>
      </c>
      <c r="E892" s="11"/>
    </row>
    <row r="893" spans="1:5" ht="19.5" customHeight="1">
      <c r="A893" s="11" t="s">
        <v>740</v>
      </c>
      <c r="B893" s="11"/>
      <c r="C893" s="11"/>
      <c r="D893" s="6">
        <f t="shared" si="13"/>
        <v>0</v>
      </c>
      <c r="E893" s="11"/>
    </row>
    <row r="894" spans="1:5" ht="19.5" customHeight="1">
      <c r="A894" s="11" t="s">
        <v>1628</v>
      </c>
      <c r="B894" s="11"/>
      <c r="C894" s="11"/>
      <c r="D894" s="6">
        <f t="shared" si="13"/>
        <v>0</v>
      </c>
      <c r="E894" s="11"/>
    </row>
    <row r="895" spans="1:5" ht="19.5" customHeight="1">
      <c r="A895" s="11" t="s">
        <v>741</v>
      </c>
      <c r="B895" s="11">
        <v>14</v>
      </c>
      <c r="C895" s="11">
        <v>500</v>
      </c>
      <c r="D895" s="6">
        <f t="shared" si="13"/>
        <v>3571.43</v>
      </c>
      <c r="E895" s="11"/>
    </row>
    <row r="896" spans="1:5" ht="19.5" customHeight="1">
      <c r="A896" s="11" t="s">
        <v>742</v>
      </c>
      <c r="B896" s="11"/>
      <c r="C896" s="11"/>
      <c r="D896" s="6">
        <f t="shared" si="13"/>
        <v>0</v>
      </c>
      <c r="E896" s="11"/>
    </row>
    <row r="897" spans="1:5" ht="19.5" customHeight="1">
      <c r="A897" s="11" t="s">
        <v>743</v>
      </c>
      <c r="B897" s="11"/>
      <c r="C897" s="11">
        <v>100</v>
      </c>
      <c r="D897" s="6">
        <f t="shared" si="13"/>
        <v>0</v>
      </c>
      <c r="E897" s="11"/>
    </row>
    <row r="898" spans="1:5" ht="19.5" customHeight="1">
      <c r="A898" s="11" t="s">
        <v>744</v>
      </c>
      <c r="B898" s="11"/>
      <c r="C898" s="11"/>
      <c r="D898" s="6">
        <f t="shared" si="13"/>
        <v>0</v>
      </c>
      <c r="E898" s="11"/>
    </row>
    <row r="899" spans="1:5" ht="19.5" customHeight="1">
      <c r="A899" s="11" t="s">
        <v>745</v>
      </c>
      <c r="B899" s="11">
        <v>65</v>
      </c>
      <c r="C899" s="11">
        <v>50</v>
      </c>
      <c r="D899" s="6">
        <f t="shared" si="13"/>
        <v>76.92</v>
      </c>
      <c r="E899" s="11"/>
    </row>
    <row r="900" spans="1:5" ht="19.5" customHeight="1">
      <c r="A900" s="11" t="s">
        <v>746</v>
      </c>
      <c r="B900" s="11">
        <v>9</v>
      </c>
      <c r="C900" s="11"/>
      <c r="D900" s="6">
        <f t="shared" si="13"/>
        <v>0</v>
      </c>
      <c r="E900" s="11"/>
    </row>
    <row r="901" spans="1:5" ht="19.5" customHeight="1">
      <c r="A901" s="11" t="s">
        <v>747</v>
      </c>
      <c r="B901" s="11"/>
      <c r="C901" s="11">
        <v>300</v>
      </c>
      <c r="D901" s="6">
        <f t="shared" si="13"/>
        <v>0</v>
      </c>
      <c r="E901" s="11"/>
    </row>
    <row r="902" spans="1:5" ht="19.5" customHeight="1">
      <c r="A902" s="11" t="s">
        <v>748</v>
      </c>
      <c r="B902" s="11"/>
      <c r="C902" s="11"/>
      <c r="D902" s="6">
        <f aca="true" t="shared" si="14" ref="D902:D965">ROUND(IF(B902=0,0,C902/B902*100),2)</f>
        <v>0</v>
      </c>
      <c r="E902" s="11"/>
    </row>
    <row r="903" spans="1:5" ht="19.5" customHeight="1">
      <c r="A903" s="11" t="s">
        <v>749</v>
      </c>
      <c r="B903" s="11"/>
      <c r="C903" s="11"/>
      <c r="D903" s="6">
        <f t="shared" si="14"/>
        <v>0</v>
      </c>
      <c r="E903" s="11"/>
    </row>
    <row r="904" spans="1:5" ht="19.5" customHeight="1">
      <c r="A904" s="11" t="s">
        <v>750</v>
      </c>
      <c r="B904" s="11"/>
      <c r="C904" s="11"/>
      <c r="D904" s="6">
        <f t="shared" si="14"/>
        <v>0</v>
      </c>
      <c r="E904" s="11"/>
    </row>
    <row r="905" spans="1:5" ht="19.5" customHeight="1">
      <c r="A905" s="11" t="s">
        <v>751</v>
      </c>
      <c r="B905" s="11"/>
      <c r="C905" s="11"/>
      <c r="D905" s="6">
        <f t="shared" si="14"/>
        <v>0</v>
      </c>
      <c r="E905" s="11"/>
    </row>
    <row r="906" spans="1:5" ht="19.5" customHeight="1">
      <c r="A906" s="11" t="s">
        <v>752</v>
      </c>
      <c r="B906" s="11"/>
      <c r="C906" s="11"/>
      <c r="D906" s="6">
        <f t="shared" si="14"/>
        <v>0</v>
      </c>
      <c r="E906" s="11"/>
    </row>
    <row r="907" spans="1:5" ht="19.5" customHeight="1">
      <c r="A907" s="11" t="s">
        <v>753</v>
      </c>
      <c r="B907" s="11"/>
      <c r="C907" s="11"/>
      <c r="D907" s="6">
        <f t="shared" si="14"/>
        <v>0</v>
      </c>
      <c r="E907" s="11"/>
    </row>
    <row r="908" spans="1:5" ht="19.5" customHeight="1">
      <c r="A908" s="11" t="s">
        <v>727</v>
      </c>
      <c r="B908" s="11"/>
      <c r="C908" s="11"/>
      <c r="D908" s="6">
        <f t="shared" si="14"/>
        <v>0</v>
      </c>
      <c r="E908" s="11"/>
    </row>
    <row r="909" spans="1:5" ht="19.5" customHeight="1">
      <c r="A909" s="11" t="s">
        <v>754</v>
      </c>
      <c r="B909" s="11"/>
      <c r="C909" s="11"/>
      <c r="D909" s="6">
        <f t="shared" si="14"/>
        <v>0</v>
      </c>
      <c r="E909" s="11"/>
    </row>
    <row r="910" spans="1:5" ht="19.5" customHeight="1">
      <c r="A910" s="11" t="s">
        <v>755</v>
      </c>
      <c r="B910" s="11">
        <v>85</v>
      </c>
      <c r="C910" s="11"/>
      <c r="D910" s="6">
        <f t="shared" si="14"/>
        <v>0</v>
      </c>
      <c r="E910" s="11"/>
    </row>
    <row r="911" spans="1:5" ht="19.5" customHeight="1">
      <c r="A911" s="11" t="s">
        <v>756</v>
      </c>
      <c r="B911" s="11">
        <v>34</v>
      </c>
      <c r="C911" s="11"/>
      <c r="D911" s="6">
        <f t="shared" si="14"/>
        <v>0</v>
      </c>
      <c r="E911" s="11"/>
    </row>
    <row r="912" spans="1:5" ht="19.5" customHeight="1">
      <c r="A912" s="11" t="s">
        <v>757</v>
      </c>
      <c r="B912" s="6">
        <f>SUM(B913:B922)</f>
        <v>0</v>
      </c>
      <c r="C912" s="6">
        <f>SUM(C913:C922)</f>
        <v>0</v>
      </c>
      <c r="D912" s="6">
        <f t="shared" si="14"/>
        <v>0</v>
      </c>
      <c r="E912" s="11"/>
    </row>
    <row r="913" spans="1:5" ht="19.5" customHeight="1">
      <c r="A913" s="11" t="s">
        <v>669</v>
      </c>
      <c r="B913" s="11"/>
      <c r="C913" s="11"/>
      <c r="D913" s="6">
        <f t="shared" si="14"/>
        <v>0</v>
      </c>
      <c r="E913" s="11"/>
    </row>
    <row r="914" spans="1:5" ht="19.5" customHeight="1">
      <c r="A914" s="11" t="s">
        <v>670</v>
      </c>
      <c r="B914" s="11"/>
      <c r="C914" s="11"/>
      <c r="D914" s="6">
        <f t="shared" si="14"/>
        <v>0</v>
      </c>
      <c r="E914" s="11"/>
    </row>
    <row r="915" spans="1:5" ht="19.5" customHeight="1">
      <c r="A915" s="11" t="s">
        <v>671</v>
      </c>
      <c r="B915" s="11"/>
      <c r="C915" s="11"/>
      <c r="D915" s="6">
        <f t="shared" si="14"/>
        <v>0</v>
      </c>
      <c r="E915" s="11"/>
    </row>
    <row r="916" spans="1:5" ht="19.5" customHeight="1">
      <c r="A916" s="11" t="s">
        <v>758</v>
      </c>
      <c r="B916" s="11"/>
      <c r="C916" s="11"/>
      <c r="D916" s="6">
        <f t="shared" si="14"/>
        <v>0</v>
      </c>
      <c r="E916" s="11"/>
    </row>
    <row r="917" spans="1:5" ht="19.5" customHeight="1">
      <c r="A917" s="11" t="s">
        <v>759</v>
      </c>
      <c r="B917" s="11"/>
      <c r="C917" s="11"/>
      <c r="D917" s="6">
        <f t="shared" si="14"/>
        <v>0</v>
      </c>
      <c r="E917" s="11"/>
    </row>
    <row r="918" spans="1:5" ht="19.5" customHeight="1">
      <c r="A918" s="11" t="s">
        <v>760</v>
      </c>
      <c r="B918" s="11"/>
      <c r="C918" s="11"/>
      <c r="D918" s="6">
        <f t="shared" si="14"/>
        <v>0</v>
      </c>
      <c r="E918" s="11"/>
    </row>
    <row r="919" spans="1:5" ht="19.5" customHeight="1">
      <c r="A919" s="11" t="s">
        <v>761</v>
      </c>
      <c r="B919" s="11"/>
      <c r="C919" s="11"/>
      <c r="D919" s="6">
        <f t="shared" si="14"/>
        <v>0</v>
      </c>
      <c r="E919" s="11"/>
    </row>
    <row r="920" spans="1:5" ht="19.5" customHeight="1">
      <c r="A920" s="11" t="s">
        <v>762</v>
      </c>
      <c r="B920" s="11"/>
      <c r="C920" s="11"/>
      <c r="D920" s="6">
        <f t="shared" si="14"/>
        <v>0</v>
      </c>
      <c r="E920" s="11"/>
    </row>
    <row r="921" spans="1:5" ht="19.5" customHeight="1">
      <c r="A921" s="11" t="s">
        <v>763</v>
      </c>
      <c r="B921" s="11"/>
      <c r="C921" s="11"/>
      <c r="D921" s="6">
        <f t="shared" si="14"/>
        <v>0</v>
      </c>
      <c r="E921" s="11"/>
    </row>
    <row r="922" spans="1:5" ht="19.5" customHeight="1">
      <c r="A922" s="11" t="s">
        <v>764</v>
      </c>
      <c r="B922" s="11"/>
      <c r="C922" s="11"/>
      <c r="D922" s="6">
        <f t="shared" si="14"/>
        <v>0</v>
      </c>
      <c r="E922" s="11"/>
    </row>
    <row r="923" spans="1:5" ht="19.5" customHeight="1">
      <c r="A923" s="11" t="s">
        <v>765</v>
      </c>
      <c r="B923" s="6">
        <f>SUM(B924:B933)</f>
        <v>13664</v>
      </c>
      <c r="C923" s="6">
        <f>SUM(C924:C933)</f>
        <v>2806</v>
      </c>
      <c r="D923" s="6">
        <f t="shared" si="14"/>
        <v>20.54</v>
      </c>
      <c r="E923" s="11"/>
    </row>
    <row r="924" spans="1:5" ht="19.5" customHeight="1">
      <c r="A924" s="11" t="s">
        <v>669</v>
      </c>
      <c r="B924" s="11">
        <v>113</v>
      </c>
      <c r="C924" s="11">
        <v>206</v>
      </c>
      <c r="D924" s="6">
        <f t="shared" si="14"/>
        <v>182.3</v>
      </c>
      <c r="E924" s="11"/>
    </row>
    <row r="925" spans="1:5" ht="19.5" customHeight="1">
      <c r="A925" s="11" t="s">
        <v>670</v>
      </c>
      <c r="B925" s="11"/>
      <c r="C925" s="11"/>
      <c r="D925" s="6">
        <f t="shared" si="14"/>
        <v>0</v>
      </c>
      <c r="E925" s="11"/>
    </row>
    <row r="926" spans="1:5" ht="19.5" customHeight="1">
      <c r="A926" s="11" t="s">
        <v>671</v>
      </c>
      <c r="B926" s="11"/>
      <c r="C926" s="11"/>
      <c r="D926" s="6">
        <f t="shared" si="14"/>
        <v>0</v>
      </c>
      <c r="E926" s="11"/>
    </row>
    <row r="927" spans="1:5" ht="19.5" customHeight="1">
      <c r="A927" s="11" t="s">
        <v>766</v>
      </c>
      <c r="B927" s="11">
        <v>6380</v>
      </c>
      <c r="C927" s="11">
        <v>2000</v>
      </c>
      <c r="D927" s="6">
        <f t="shared" si="14"/>
        <v>31.35</v>
      </c>
      <c r="E927" s="11"/>
    </row>
    <row r="928" spans="1:5" ht="19.5" customHeight="1">
      <c r="A928" s="11" t="s">
        <v>767</v>
      </c>
      <c r="B928" s="11"/>
      <c r="C928" s="11"/>
      <c r="D928" s="6">
        <f t="shared" si="14"/>
        <v>0</v>
      </c>
      <c r="E928" s="11"/>
    </row>
    <row r="929" spans="1:5" ht="19.5" customHeight="1">
      <c r="A929" s="11" t="s">
        <v>768</v>
      </c>
      <c r="B929" s="11"/>
      <c r="C929" s="11"/>
      <c r="D929" s="6">
        <f t="shared" si="14"/>
        <v>0</v>
      </c>
      <c r="E929" s="11"/>
    </row>
    <row r="930" spans="1:5" ht="19.5" customHeight="1">
      <c r="A930" s="11" t="s">
        <v>769</v>
      </c>
      <c r="B930" s="11"/>
      <c r="C930" s="11">
        <v>500</v>
      </c>
      <c r="D930" s="6">
        <f t="shared" si="14"/>
        <v>0</v>
      </c>
      <c r="E930" s="11"/>
    </row>
    <row r="931" spans="1:5" ht="19.5" customHeight="1">
      <c r="A931" s="11" t="s">
        <v>770</v>
      </c>
      <c r="B931" s="11"/>
      <c r="C931" s="11"/>
      <c r="D931" s="6">
        <f t="shared" si="14"/>
        <v>0</v>
      </c>
      <c r="E931" s="11"/>
    </row>
    <row r="932" spans="1:5" ht="19.5" customHeight="1">
      <c r="A932" s="11" t="s">
        <v>771</v>
      </c>
      <c r="B932" s="11"/>
      <c r="C932" s="11"/>
      <c r="D932" s="6">
        <f t="shared" si="14"/>
        <v>0</v>
      </c>
      <c r="E932" s="11"/>
    </row>
    <row r="933" spans="1:5" ht="19.5" customHeight="1">
      <c r="A933" s="11" t="s">
        <v>772</v>
      </c>
      <c r="B933" s="11">
        <v>7171</v>
      </c>
      <c r="C933" s="11">
        <v>100</v>
      </c>
      <c r="D933" s="6">
        <f t="shared" si="14"/>
        <v>1.39</v>
      </c>
      <c r="E933" s="11"/>
    </row>
    <row r="934" spans="1:5" ht="19.5" customHeight="1">
      <c r="A934" s="11" t="s">
        <v>773</v>
      </c>
      <c r="B934" s="6">
        <f>SUM(B935:B939)</f>
        <v>1200</v>
      </c>
      <c r="C934" s="6">
        <f>SUM(C935:C939)</f>
        <v>70</v>
      </c>
      <c r="D934" s="6">
        <f t="shared" si="14"/>
        <v>5.83</v>
      </c>
      <c r="E934" s="11"/>
    </row>
    <row r="935" spans="1:5" ht="19.5" customHeight="1">
      <c r="A935" s="11" t="s">
        <v>774</v>
      </c>
      <c r="B935" s="11">
        <v>75</v>
      </c>
      <c r="C935" s="11">
        <v>70</v>
      </c>
      <c r="D935" s="6">
        <f t="shared" si="14"/>
        <v>93.33</v>
      </c>
      <c r="E935" s="11"/>
    </row>
    <row r="936" spans="1:5" ht="19.5" customHeight="1">
      <c r="A936" s="11" t="s">
        <v>775</v>
      </c>
      <c r="B936" s="11">
        <v>986</v>
      </c>
      <c r="C936" s="11"/>
      <c r="D936" s="6">
        <f t="shared" si="14"/>
        <v>0</v>
      </c>
      <c r="E936" s="11"/>
    </row>
    <row r="937" spans="1:5" ht="19.5" customHeight="1">
      <c r="A937" s="11" t="s">
        <v>776</v>
      </c>
      <c r="B937" s="11">
        <v>105</v>
      </c>
      <c r="C937" s="11"/>
      <c r="D937" s="6">
        <f t="shared" si="14"/>
        <v>0</v>
      </c>
      <c r="E937" s="11"/>
    </row>
    <row r="938" spans="1:5" ht="19.5" customHeight="1">
      <c r="A938" s="11" t="s">
        <v>777</v>
      </c>
      <c r="B938" s="11">
        <v>5</v>
      </c>
      <c r="C938" s="11"/>
      <c r="D938" s="6">
        <f t="shared" si="14"/>
        <v>0</v>
      </c>
      <c r="E938" s="11"/>
    </row>
    <row r="939" spans="1:5" ht="19.5" customHeight="1">
      <c r="A939" s="11" t="s">
        <v>778</v>
      </c>
      <c r="B939" s="11">
        <v>29</v>
      </c>
      <c r="C939" s="11"/>
      <c r="D939" s="6">
        <f t="shared" si="14"/>
        <v>0</v>
      </c>
      <c r="E939" s="11"/>
    </row>
    <row r="940" spans="1:5" ht="19.5" customHeight="1">
      <c r="A940" s="11" t="s">
        <v>779</v>
      </c>
      <c r="B940" s="6">
        <f>SUM(B941:B946)</f>
        <v>350</v>
      </c>
      <c r="C940" s="6">
        <f>SUM(C941:C946)</f>
        <v>200</v>
      </c>
      <c r="D940" s="6">
        <f t="shared" si="14"/>
        <v>57.14</v>
      </c>
      <c r="E940" s="11"/>
    </row>
    <row r="941" spans="1:5" ht="19.5" customHeight="1">
      <c r="A941" s="11" t="s">
        <v>780</v>
      </c>
      <c r="B941" s="11">
        <v>305</v>
      </c>
      <c r="C941" s="11">
        <v>200</v>
      </c>
      <c r="D941" s="6">
        <f t="shared" si="14"/>
        <v>65.57</v>
      </c>
      <c r="E941" s="11"/>
    </row>
    <row r="942" spans="1:5" ht="19.5" customHeight="1">
      <c r="A942" s="11" t="s">
        <v>781</v>
      </c>
      <c r="B942" s="11">
        <v>45</v>
      </c>
      <c r="C942" s="11"/>
      <c r="D942" s="6">
        <f t="shared" si="14"/>
        <v>0</v>
      </c>
      <c r="E942" s="11"/>
    </row>
    <row r="943" spans="1:5" ht="19.5" customHeight="1">
      <c r="A943" s="11" t="s">
        <v>782</v>
      </c>
      <c r="B943" s="11"/>
      <c r="C943" s="11"/>
      <c r="D943" s="6">
        <f t="shared" si="14"/>
        <v>0</v>
      </c>
      <c r="E943" s="11"/>
    </row>
    <row r="944" spans="1:5" ht="19.5" customHeight="1">
      <c r="A944" s="11" t="s">
        <v>783</v>
      </c>
      <c r="B944" s="11"/>
      <c r="C944" s="11"/>
      <c r="D944" s="6">
        <f t="shared" si="14"/>
        <v>0</v>
      </c>
      <c r="E944" s="11"/>
    </row>
    <row r="945" spans="1:5" ht="19.5" customHeight="1">
      <c r="A945" s="11" t="s">
        <v>784</v>
      </c>
      <c r="B945" s="11"/>
      <c r="C945" s="11"/>
      <c r="D945" s="6">
        <f t="shared" si="14"/>
        <v>0</v>
      </c>
      <c r="E945" s="11"/>
    </row>
    <row r="946" spans="1:5" ht="19.5" customHeight="1">
      <c r="A946" s="11" t="s">
        <v>785</v>
      </c>
      <c r="B946" s="11"/>
      <c r="C946" s="11"/>
      <c r="D946" s="6">
        <f t="shared" si="14"/>
        <v>0</v>
      </c>
      <c r="E946" s="11"/>
    </row>
    <row r="947" spans="1:5" ht="19.5" customHeight="1">
      <c r="A947" s="11" t="s">
        <v>786</v>
      </c>
      <c r="B947" s="6">
        <f>SUM(B948:B953)</f>
        <v>1458</v>
      </c>
      <c r="C947" s="6">
        <f>SUM(C948:C953)</f>
        <v>484</v>
      </c>
      <c r="D947" s="6">
        <f t="shared" si="14"/>
        <v>33.2</v>
      </c>
      <c r="E947" s="11"/>
    </row>
    <row r="948" spans="1:5" ht="19.5" customHeight="1">
      <c r="A948" s="11" t="s">
        <v>787</v>
      </c>
      <c r="B948" s="11"/>
      <c r="C948" s="11"/>
      <c r="D948" s="6">
        <f t="shared" si="14"/>
        <v>0</v>
      </c>
      <c r="E948" s="11"/>
    </row>
    <row r="949" spans="1:5" ht="19.5" customHeight="1">
      <c r="A949" s="11" t="s">
        <v>788</v>
      </c>
      <c r="B949" s="11">
        <v>213</v>
      </c>
      <c r="C949" s="11"/>
      <c r="D949" s="6">
        <f t="shared" si="14"/>
        <v>0</v>
      </c>
      <c r="E949" s="11"/>
    </row>
    <row r="950" spans="1:5" ht="19.5" customHeight="1">
      <c r="A950" s="11" t="s">
        <v>789</v>
      </c>
      <c r="B950" s="11">
        <v>273</v>
      </c>
      <c r="C950" s="11">
        <v>200</v>
      </c>
      <c r="D950" s="6">
        <f t="shared" si="14"/>
        <v>73.26</v>
      </c>
      <c r="E950" s="11"/>
    </row>
    <row r="951" spans="1:5" ht="19.5" customHeight="1">
      <c r="A951" s="11" t="s">
        <v>790</v>
      </c>
      <c r="B951" s="11">
        <v>972</v>
      </c>
      <c r="C951" s="11"/>
      <c r="D951" s="6">
        <f t="shared" si="14"/>
        <v>0</v>
      </c>
      <c r="E951" s="11"/>
    </row>
    <row r="952" spans="1:5" ht="19.5" customHeight="1">
      <c r="A952" s="11" t="s">
        <v>791</v>
      </c>
      <c r="B952" s="11"/>
      <c r="C952" s="11"/>
      <c r="D952" s="6">
        <f t="shared" si="14"/>
        <v>0</v>
      </c>
      <c r="E952" s="11"/>
    </row>
    <row r="953" spans="1:5" ht="19.5" customHeight="1">
      <c r="A953" s="11" t="s">
        <v>792</v>
      </c>
      <c r="B953" s="11"/>
      <c r="C953" s="11">
        <v>284</v>
      </c>
      <c r="D953" s="6">
        <f t="shared" si="14"/>
        <v>0</v>
      </c>
      <c r="E953" s="11"/>
    </row>
    <row r="954" spans="1:5" ht="19.5" customHeight="1">
      <c r="A954" s="11" t="s">
        <v>793</v>
      </c>
      <c r="B954" s="6">
        <f>SUM(B955:B957)</f>
        <v>0</v>
      </c>
      <c r="C954" s="6">
        <f>SUM(C955:C957)</f>
        <v>0</v>
      </c>
      <c r="D954" s="6">
        <f t="shared" si="14"/>
        <v>0</v>
      </c>
      <c r="E954" s="11"/>
    </row>
    <row r="955" spans="1:5" ht="19.5" customHeight="1">
      <c r="A955" s="11" t="s">
        <v>794</v>
      </c>
      <c r="B955" s="11"/>
      <c r="C955" s="11"/>
      <c r="D955" s="6">
        <f t="shared" si="14"/>
        <v>0</v>
      </c>
      <c r="E955" s="11"/>
    </row>
    <row r="956" spans="1:5" ht="19.5" customHeight="1">
      <c r="A956" s="11" t="s">
        <v>795</v>
      </c>
      <c r="B956" s="11"/>
      <c r="C956" s="11"/>
      <c r="D956" s="6">
        <f t="shared" si="14"/>
        <v>0</v>
      </c>
      <c r="E956" s="11"/>
    </row>
    <row r="957" spans="1:5" ht="19.5" customHeight="1">
      <c r="A957" s="11" t="s">
        <v>796</v>
      </c>
      <c r="B957" s="11"/>
      <c r="C957" s="11"/>
      <c r="D957" s="6">
        <f t="shared" si="14"/>
        <v>0</v>
      </c>
      <c r="E957" s="11"/>
    </row>
    <row r="958" spans="1:5" ht="19.5" customHeight="1">
      <c r="A958" s="11" t="s">
        <v>797</v>
      </c>
      <c r="B958" s="6">
        <f>SUM(B959:B960)</f>
        <v>17</v>
      </c>
      <c r="C958" s="6">
        <f>SUM(C959:C960)</f>
        <v>0</v>
      </c>
      <c r="D958" s="6">
        <f t="shared" si="14"/>
        <v>0</v>
      </c>
      <c r="E958" s="11"/>
    </row>
    <row r="959" spans="1:5" ht="19.5" customHeight="1">
      <c r="A959" s="11" t="s">
        <v>798</v>
      </c>
      <c r="B959" s="11"/>
      <c r="C959" s="11"/>
      <c r="D959" s="6">
        <f t="shared" si="14"/>
        <v>0</v>
      </c>
      <c r="E959" s="11"/>
    </row>
    <row r="960" spans="1:5" ht="19.5" customHeight="1">
      <c r="A960" s="11" t="s">
        <v>799</v>
      </c>
      <c r="B960" s="11">
        <v>17</v>
      </c>
      <c r="C960" s="11"/>
      <c r="D960" s="6">
        <f t="shared" si="14"/>
        <v>0</v>
      </c>
      <c r="E960" s="11"/>
    </row>
    <row r="961" spans="1:5" ht="19.5" customHeight="1">
      <c r="A961" s="11" t="s">
        <v>800</v>
      </c>
      <c r="B961" s="6">
        <f>B962+B985+B995+B1005+B1010+B1017+B1022</f>
        <v>3500</v>
      </c>
      <c r="C961" s="6">
        <f>C962+C985+C995+C1005+C1010+C1017+C1022</f>
        <v>4793</v>
      </c>
      <c r="D961" s="6">
        <f t="shared" si="14"/>
        <v>136.94</v>
      </c>
      <c r="E961" s="11"/>
    </row>
    <row r="962" spans="1:5" ht="19.5" customHeight="1">
      <c r="A962" s="11" t="s">
        <v>801</v>
      </c>
      <c r="B962" s="6">
        <f>SUM(B963:B984)</f>
        <v>418</v>
      </c>
      <c r="C962" s="6">
        <f>SUM(C963:C984)</f>
        <v>2856</v>
      </c>
      <c r="D962" s="6">
        <f t="shared" si="14"/>
        <v>683.25</v>
      </c>
      <c r="E962" s="11"/>
    </row>
    <row r="963" spans="1:5" ht="19.5" customHeight="1">
      <c r="A963" s="11" t="s">
        <v>669</v>
      </c>
      <c r="B963" s="11">
        <v>379</v>
      </c>
      <c r="C963" s="11">
        <v>956</v>
      </c>
      <c r="D963" s="6">
        <f t="shared" si="14"/>
        <v>252.24</v>
      </c>
      <c r="E963" s="11"/>
    </row>
    <row r="964" spans="1:5" ht="19.5" customHeight="1">
      <c r="A964" s="11" t="s">
        <v>670</v>
      </c>
      <c r="B964" s="11"/>
      <c r="C964" s="11"/>
      <c r="D964" s="6">
        <f t="shared" si="14"/>
        <v>0</v>
      </c>
      <c r="E964" s="11"/>
    </row>
    <row r="965" spans="1:5" ht="19.5" customHeight="1">
      <c r="A965" s="11" t="s">
        <v>671</v>
      </c>
      <c r="B965" s="11"/>
      <c r="C965" s="11"/>
      <c r="D965" s="6">
        <f t="shared" si="14"/>
        <v>0</v>
      </c>
      <c r="E965" s="11"/>
    </row>
    <row r="966" spans="1:5" ht="19.5" customHeight="1">
      <c r="A966" s="11" t="s">
        <v>802</v>
      </c>
      <c r="B966" s="11"/>
      <c r="C966" s="11">
        <v>1600</v>
      </c>
      <c r="D966" s="6">
        <f aca="true" t="shared" si="15" ref="D966:D1029">ROUND(IF(B966=0,0,C966/B966*100),2)</f>
        <v>0</v>
      </c>
      <c r="E966" s="11"/>
    </row>
    <row r="967" spans="1:5" ht="19.5" customHeight="1">
      <c r="A967" s="11" t="s">
        <v>803</v>
      </c>
      <c r="B967" s="11"/>
      <c r="C967" s="11"/>
      <c r="D967" s="6">
        <f t="shared" si="15"/>
        <v>0</v>
      </c>
      <c r="E967" s="11"/>
    </row>
    <row r="968" spans="1:5" ht="19.5" customHeight="1">
      <c r="A968" s="11" t="s">
        <v>804</v>
      </c>
      <c r="B968" s="11"/>
      <c r="C968" s="11"/>
      <c r="D968" s="6">
        <f t="shared" si="15"/>
        <v>0</v>
      </c>
      <c r="E968" s="11"/>
    </row>
    <row r="969" spans="1:5" ht="19.5" customHeight="1">
      <c r="A969" s="11" t="s">
        <v>805</v>
      </c>
      <c r="B969" s="11"/>
      <c r="C969" s="11">
        <v>100</v>
      </c>
      <c r="D969" s="6">
        <f t="shared" si="15"/>
        <v>0</v>
      </c>
      <c r="E969" s="11"/>
    </row>
    <row r="970" spans="1:5" ht="19.5" customHeight="1">
      <c r="A970" s="11" t="s">
        <v>806</v>
      </c>
      <c r="B970" s="11"/>
      <c r="C970" s="11"/>
      <c r="D970" s="6">
        <f t="shared" si="15"/>
        <v>0</v>
      </c>
      <c r="E970" s="11"/>
    </row>
    <row r="971" spans="1:5" ht="19.5" customHeight="1">
      <c r="A971" s="11" t="s">
        <v>807</v>
      </c>
      <c r="B971" s="11"/>
      <c r="C971" s="11">
        <v>200</v>
      </c>
      <c r="D971" s="6">
        <f t="shared" si="15"/>
        <v>0</v>
      </c>
      <c r="E971" s="11"/>
    </row>
    <row r="972" spans="1:5" ht="19.5" customHeight="1">
      <c r="A972" s="11" t="s">
        <v>808</v>
      </c>
      <c r="B972" s="11"/>
      <c r="C972" s="11"/>
      <c r="D972" s="6">
        <f t="shared" si="15"/>
        <v>0</v>
      </c>
      <c r="E972" s="11"/>
    </row>
    <row r="973" spans="1:5" ht="19.5" customHeight="1">
      <c r="A973" s="11" t="s">
        <v>809</v>
      </c>
      <c r="B973" s="11"/>
      <c r="C973" s="11"/>
      <c r="D973" s="6">
        <f t="shared" si="15"/>
        <v>0</v>
      </c>
      <c r="E973" s="11"/>
    </row>
    <row r="974" spans="1:5" ht="19.5" customHeight="1">
      <c r="A974" s="11" t="s">
        <v>810</v>
      </c>
      <c r="B974" s="11"/>
      <c r="C974" s="11"/>
      <c r="D974" s="6">
        <f t="shared" si="15"/>
        <v>0</v>
      </c>
      <c r="E974" s="11"/>
    </row>
    <row r="975" spans="1:5" ht="19.5" customHeight="1">
      <c r="A975" s="11" t="s">
        <v>811</v>
      </c>
      <c r="B975" s="11"/>
      <c r="C975" s="11"/>
      <c r="D975" s="6">
        <f t="shared" si="15"/>
        <v>0</v>
      </c>
      <c r="E975" s="11"/>
    </row>
    <row r="976" spans="1:5" ht="19.5" customHeight="1">
      <c r="A976" s="11" t="s">
        <v>812</v>
      </c>
      <c r="B976" s="11"/>
      <c r="C976" s="11"/>
      <c r="D976" s="6">
        <f t="shared" si="15"/>
        <v>0</v>
      </c>
      <c r="E976" s="11"/>
    </row>
    <row r="977" spans="1:5" ht="19.5" customHeight="1">
      <c r="A977" s="11" t="s">
        <v>813</v>
      </c>
      <c r="B977" s="11"/>
      <c r="C977" s="11"/>
      <c r="D977" s="6">
        <f t="shared" si="15"/>
        <v>0</v>
      </c>
      <c r="E977" s="11"/>
    </row>
    <row r="978" spans="1:5" ht="19.5" customHeight="1">
      <c r="A978" s="11" t="s">
        <v>814</v>
      </c>
      <c r="B978" s="11"/>
      <c r="C978" s="11"/>
      <c r="D978" s="6">
        <f t="shared" si="15"/>
        <v>0</v>
      </c>
      <c r="E978" s="11"/>
    </row>
    <row r="979" spans="1:5" ht="19.5" customHeight="1">
      <c r="A979" s="11" t="s">
        <v>815</v>
      </c>
      <c r="B979" s="11"/>
      <c r="C979" s="11"/>
      <c r="D979" s="6">
        <f t="shared" si="15"/>
        <v>0</v>
      </c>
      <c r="E979" s="11"/>
    </row>
    <row r="980" spans="1:5" ht="18.75" customHeight="1">
      <c r="A980" s="11" t="s">
        <v>816</v>
      </c>
      <c r="B980" s="11"/>
      <c r="C980" s="11"/>
      <c r="D980" s="6">
        <f t="shared" si="15"/>
        <v>0</v>
      </c>
      <c r="E980" s="11"/>
    </row>
    <row r="981" spans="1:5" ht="19.5" customHeight="1">
      <c r="A981" s="11" t="s">
        <v>817</v>
      </c>
      <c r="B981" s="11"/>
      <c r="C981" s="11"/>
      <c r="D981" s="6">
        <f t="shared" si="15"/>
        <v>0</v>
      </c>
      <c r="E981" s="11"/>
    </row>
    <row r="982" spans="1:5" ht="19.5" customHeight="1">
      <c r="A982" s="11" t="s">
        <v>818</v>
      </c>
      <c r="B982" s="11"/>
      <c r="C982" s="11"/>
      <c r="D982" s="6">
        <f t="shared" si="15"/>
        <v>0</v>
      </c>
      <c r="E982" s="11"/>
    </row>
    <row r="983" spans="1:5" ht="19.5" customHeight="1">
      <c r="A983" s="11" t="s">
        <v>819</v>
      </c>
      <c r="B983" s="11"/>
      <c r="C983" s="11"/>
      <c r="D983" s="6">
        <f t="shared" si="15"/>
        <v>0</v>
      </c>
      <c r="E983" s="11"/>
    </row>
    <row r="984" spans="1:5" ht="19.5" customHeight="1">
      <c r="A984" s="11" t="s">
        <v>820</v>
      </c>
      <c r="B984" s="11">
        <v>39</v>
      </c>
      <c r="C984" s="11"/>
      <c r="D984" s="6">
        <f t="shared" si="15"/>
        <v>0</v>
      </c>
      <c r="E984" s="11"/>
    </row>
    <row r="985" spans="1:5" ht="19.5" customHeight="1">
      <c r="A985" s="11" t="s">
        <v>821</v>
      </c>
      <c r="B985" s="6">
        <f>SUM(B986:B994)</f>
        <v>0</v>
      </c>
      <c r="C985" s="6">
        <f>SUM(C986:C994)</f>
        <v>0</v>
      </c>
      <c r="D985" s="6">
        <f t="shared" si="15"/>
        <v>0</v>
      </c>
      <c r="E985" s="11"/>
    </row>
    <row r="986" spans="1:5" ht="19.5" customHeight="1">
      <c r="A986" s="11" t="s">
        <v>669</v>
      </c>
      <c r="B986" s="11"/>
      <c r="C986" s="11"/>
      <c r="D986" s="6">
        <f t="shared" si="15"/>
        <v>0</v>
      </c>
      <c r="E986" s="11"/>
    </row>
    <row r="987" spans="1:5" ht="19.5" customHeight="1">
      <c r="A987" s="11" t="s">
        <v>670</v>
      </c>
      <c r="B987" s="11"/>
      <c r="C987" s="11"/>
      <c r="D987" s="6">
        <f t="shared" si="15"/>
        <v>0</v>
      </c>
      <c r="E987" s="11"/>
    </row>
    <row r="988" spans="1:5" ht="19.5" customHeight="1">
      <c r="A988" s="11" t="s">
        <v>671</v>
      </c>
      <c r="B988" s="11"/>
      <c r="C988" s="11"/>
      <c r="D988" s="6">
        <f t="shared" si="15"/>
        <v>0</v>
      </c>
      <c r="E988" s="11"/>
    </row>
    <row r="989" spans="1:5" ht="19.5" customHeight="1">
      <c r="A989" s="11" t="s">
        <v>822</v>
      </c>
      <c r="B989" s="11"/>
      <c r="C989" s="11"/>
      <c r="D989" s="6">
        <f t="shared" si="15"/>
        <v>0</v>
      </c>
      <c r="E989" s="11"/>
    </row>
    <row r="990" spans="1:5" ht="19.5" customHeight="1">
      <c r="A990" s="11" t="s">
        <v>823</v>
      </c>
      <c r="B990" s="11"/>
      <c r="C990" s="11"/>
      <c r="D990" s="6">
        <f t="shared" si="15"/>
        <v>0</v>
      </c>
      <c r="E990" s="11"/>
    </row>
    <row r="991" spans="1:5" ht="19.5" customHeight="1">
      <c r="A991" s="11" t="s">
        <v>824</v>
      </c>
      <c r="B991" s="11"/>
      <c r="C991" s="11"/>
      <c r="D991" s="6">
        <f t="shared" si="15"/>
        <v>0</v>
      </c>
      <c r="E991" s="11"/>
    </row>
    <row r="992" spans="1:5" ht="19.5" customHeight="1">
      <c r="A992" s="11" t="s">
        <v>825</v>
      </c>
      <c r="B992" s="11"/>
      <c r="C992" s="11"/>
      <c r="D992" s="6">
        <f t="shared" si="15"/>
        <v>0</v>
      </c>
      <c r="E992" s="11"/>
    </row>
    <row r="993" spans="1:5" ht="19.5" customHeight="1">
      <c r="A993" s="11" t="s">
        <v>826</v>
      </c>
      <c r="B993" s="11"/>
      <c r="C993" s="11"/>
      <c r="D993" s="6">
        <f t="shared" si="15"/>
        <v>0</v>
      </c>
      <c r="E993" s="11"/>
    </row>
    <row r="994" spans="1:5" ht="19.5" customHeight="1">
      <c r="A994" s="11" t="s">
        <v>827</v>
      </c>
      <c r="B994" s="11"/>
      <c r="C994" s="11"/>
      <c r="D994" s="6">
        <f t="shared" si="15"/>
        <v>0</v>
      </c>
      <c r="E994" s="11"/>
    </row>
    <row r="995" spans="1:5" ht="19.5" customHeight="1">
      <c r="A995" s="11" t="s">
        <v>828</v>
      </c>
      <c r="B995" s="6">
        <f>SUM(B996:B1004)</f>
        <v>0</v>
      </c>
      <c r="C995" s="6">
        <f>SUM(C996:C1004)</f>
        <v>0</v>
      </c>
      <c r="D995" s="6">
        <f t="shared" si="15"/>
        <v>0</v>
      </c>
      <c r="E995" s="11"/>
    </row>
    <row r="996" spans="1:5" ht="19.5" customHeight="1">
      <c r="A996" s="11" t="s">
        <v>669</v>
      </c>
      <c r="B996" s="11"/>
      <c r="C996" s="11"/>
      <c r="D996" s="6">
        <f t="shared" si="15"/>
        <v>0</v>
      </c>
      <c r="E996" s="11"/>
    </row>
    <row r="997" spans="1:5" ht="19.5" customHeight="1">
      <c r="A997" s="11" t="s">
        <v>670</v>
      </c>
      <c r="B997" s="11"/>
      <c r="C997" s="11"/>
      <c r="D997" s="6">
        <f t="shared" si="15"/>
        <v>0</v>
      </c>
      <c r="E997" s="11"/>
    </row>
    <row r="998" spans="1:5" ht="19.5" customHeight="1">
      <c r="A998" s="11" t="s">
        <v>671</v>
      </c>
      <c r="B998" s="11"/>
      <c r="C998" s="11"/>
      <c r="D998" s="6">
        <f t="shared" si="15"/>
        <v>0</v>
      </c>
      <c r="E998" s="11"/>
    </row>
    <row r="999" spans="1:5" ht="19.5" customHeight="1">
      <c r="A999" s="11" t="s">
        <v>829</v>
      </c>
      <c r="B999" s="11"/>
      <c r="C999" s="11"/>
      <c r="D999" s="6">
        <f t="shared" si="15"/>
        <v>0</v>
      </c>
      <c r="E999" s="11"/>
    </row>
    <row r="1000" spans="1:5" ht="19.5" customHeight="1">
      <c r="A1000" s="11" t="s">
        <v>830</v>
      </c>
      <c r="B1000" s="11"/>
      <c r="C1000" s="11"/>
      <c r="D1000" s="6">
        <f t="shared" si="15"/>
        <v>0</v>
      </c>
      <c r="E1000" s="11"/>
    </row>
    <row r="1001" spans="1:5" ht="19.5" customHeight="1">
      <c r="A1001" s="11" t="s">
        <v>831</v>
      </c>
      <c r="B1001" s="11"/>
      <c r="C1001" s="11"/>
      <c r="D1001" s="6">
        <f t="shared" si="15"/>
        <v>0</v>
      </c>
      <c r="E1001" s="11"/>
    </row>
    <row r="1002" spans="1:5" ht="19.5" customHeight="1">
      <c r="A1002" s="11" t="s">
        <v>832</v>
      </c>
      <c r="B1002" s="11"/>
      <c r="C1002" s="11"/>
      <c r="D1002" s="6">
        <f t="shared" si="15"/>
        <v>0</v>
      </c>
      <c r="E1002" s="11"/>
    </row>
    <row r="1003" spans="1:5" ht="19.5" customHeight="1">
      <c r="A1003" s="11" t="s">
        <v>833</v>
      </c>
      <c r="B1003" s="11"/>
      <c r="C1003" s="11"/>
      <c r="D1003" s="6">
        <f t="shared" si="15"/>
        <v>0</v>
      </c>
      <c r="E1003" s="11"/>
    </row>
    <row r="1004" spans="1:5" ht="19.5" customHeight="1">
      <c r="A1004" s="11" t="s">
        <v>834</v>
      </c>
      <c r="B1004" s="11"/>
      <c r="C1004" s="11"/>
      <c r="D1004" s="6">
        <f t="shared" si="15"/>
        <v>0</v>
      </c>
      <c r="E1004" s="11"/>
    </row>
    <row r="1005" spans="1:5" ht="19.5" customHeight="1">
      <c r="A1005" s="11" t="s">
        <v>835</v>
      </c>
      <c r="B1005" s="6">
        <f>SUM(B1006:B1009)</f>
        <v>217</v>
      </c>
      <c r="C1005" s="6">
        <f>SUM(C1006:C1009)</f>
        <v>500</v>
      </c>
      <c r="D1005" s="6">
        <f t="shared" si="15"/>
        <v>230.41</v>
      </c>
      <c r="E1005" s="11"/>
    </row>
    <row r="1006" spans="1:5" ht="19.5" customHeight="1">
      <c r="A1006" s="11" t="s">
        <v>836</v>
      </c>
      <c r="B1006" s="11"/>
      <c r="C1006" s="11">
        <v>250</v>
      </c>
      <c r="D1006" s="6">
        <f t="shared" si="15"/>
        <v>0</v>
      </c>
      <c r="E1006" s="11"/>
    </row>
    <row r="1007" spans="1:5" ht="19.5" customHeight="1">
      <c r="A1007" s="11" t="s">
        <v>837</v>
      </c>
      <c r="B1007" s="11"/>
      <c r="C1007" s="11">
        <v>250</v>
      </c>
      <c r="D1007" s="6">
        <f t="shared" si="15"/>
        <v>0</v>
      </c>
      <c r="E1007" s="11"/>
    </row>
    <row r="1008" spans="1:5" ht="19.5" customHeight="1">
      <c r="A1008" s="11" t="s">
        <v>838</v>
      </c>
      <c r="B1008" s="11"/>
      <c r="C1008" s="11"/>
      <c r="D1008" s="6">
        <f t="shared" si="15"/>
        <v>0</v>
      </c>
      <c r="E1008" s="11"/>
    </row>
    <row r="1009" spans="1:5" ht="19.5" customHeight="1">
      <c r="A1009" s="11" t="s">
        <v>839</v>
      </c>
      <c r="B1009" s="11">
        <v>217</v>
      </c>
      <c r="C1009" s="11"/>
      <c r="D1009" s="6">
        <f t="shared" si="15"/>
        <v>0</v>
      </c>
      <c r="E1009" s="11"/>
    </row>
    <row r="1010" spans="1:5" ht="19.5" customHeight="1">
      <c r="A1010" s="11" t="s">
        <v>840</v>
      </c>
      <c r="B1010" s="6">
        <f>SUM(B1011:B1016)</f>
        <v>0</v>
      </c>
      <c r="C1010" s="6">
        <f>SUM(C1011:C1016)</f>
        <v>0</v>
      </c>
      <c r="D1010" s="6">
        <f t="shared" si="15"/>
        <v>0</v>
      </c>
      <c r="E1010" s="11"/>
    </row>
    <row r="1011" spans="1:5" ht="19.5" customHeight="1">
      <c r="A1011" s="11" t="s">
        <v>669</v>
      </c>
      <c r="B1011" s="11"/>
      <c r="C1011" s="11"/>
      <c r="D1011" s="6">
        <f t="shared" si="15"/>
        <v>0</v>
      </c>
      <c r="E1011" s="11"/>
    </row>
    <row r="1012" spans="1:5" ht="19.5" customHeight="1">
      <c r="A1012" s="11" t="s">
        <v>670</v>
      </c>
      <c r="B1012" s="11"/>
      <c r="C1012" s="11"/>
      <c r="D1012" s="6">
        <f t="shared" si="15"/>
        <v>0</v>
      </c>
      <c r="E1012" s="11"/>
    </row>
    <row r="1013" spans="1:5" ht="19.5" customHeight="1">
      <c r="A1013" s="11" t="s">
        <v>671</v>
      </c>
      <c r="B1013" s="11"/>
      <c r="C1013" s="11"/>
      <c r="D1013" s="6">
        <f t="shared" si="15"/>
        <v>0</v>
      </c>
      <c r="E1013" s="11"/>
    </row>
    <row r="1014" spans="1:5" ht="19.5" customHeight="1">
      <c r="A1014" s="11" t="s">
        <v>826</v>
      </c>
      <c r="B1014" s="11"/>
      <c r="C1014" s="11"/>
      <c r="D1014" s="6">
        <f t="shared" si="15"/>
        <v>0</v>
      </c>
      <c r="E1014" s="11"/>
    </row>
    <row r="1015" spans="1:5" ht="19.5" customHeight="1">
      <c r="A1015" s="11" t="s">
        <v>841</v>
      </c>
      <c r="B1015" s="11"/>
      <c r="C1015" s="11"/>
      <c r="D1015" s="6">
        <f t="shared" si="15"/>
        <v>0</v>
      </c>
      <c r="E1015" s="11"/>
    </row>
    <row r="1016" spans="1:5" ht="19.5" customHeight="1">
      <c r="A1016" s="11" t="s">
        <v>842</v>
      </c>
      <c r="B1016" s="11"/>
      <c r="C1016" s="11"/>
      <c r="D1016" s="6">
        <f t="shared" si="15"/>
        <v>0</v>
      </c>
      <c r="E1016" s="11"/>
    </row>
    <row r="1017" spans="1:5" ht="19.5" customHeight="1">
      <c r="A1017" s="11" t="s">
        <v>843</v>
      </c>
      <c r="B1017" s="6">
        <f>SUM(B1018:B1021)</f>
        <v>2249</v>
      </c>
      <c r="C1017" s="6">
        <f>SUM(C1018:C1021)</f>
        <v>0</v>
      </c>
      <c r="D1017" s="6">
        <f t="shared" si="15"/>
        <v>0</v>
      </c>
      <c r="E1017" s="11"/>
    </row>
    <row r="1018" spans="1:5" ht="19.5" customHeight="1">
      <c r="A1018" s="11" t="s">
        <v>844</v>
      </c>
      <c r="B1018" s="11">
        <v>1032</v>
      </c>
      <c r="C1018" s="11"/>
      <c r="D1018" s="6">
        <f t="shared" si="15"/>
        <v>0</v>
      </c>
      <c r="E1018" s="11"/>
    </row>
    <row r="1019" spans="1:5" ht="19.5" customHeight="1">
      <c r="A1019" s="11" t="s">
        <v>845</v>
      </c>
      <c r="B1019" s="11">
        <v>1217</v>
      </c>
      <c r="C1019" s="11"/>
      <c r="D1019" s="6">
        <f t="shared" si="15"/>
        <v>0</v>
      </c>
      <c r="E1019" s="11"/>
    </row>
    <row r="1020" spans="1:5" ht="19.5" customHeight="1">
      <c r="A1020" s="11" t="s">
        <v>846</v>
      </c>
      <c r="B1020" s="11"/>
      <c r="C1020" s="11"/>
      <c r="D1020" s="6">
        <f t="shared" si="15"/>
        <v>0</v>
      </c>
      <c r="E1020" s="11"/>
    </row>
    <row r="1021" spans="1:5" ht="19.5" customHeight="1">
      <c r="A1021" s="11" t="s">
        <v>847</v>
      </c>
      <c r="B1021" s="11"/>
      <c r="C1021" s="11"/>
      <c r="D1021" s="6">
        <f t="shared" si="15"/>
        <v>0</v>
      </c>
      <c r="E1021" s="11"/>
    </row>
    <row r="1022" spans="1:5" ht="19.5" customHeight="1">
      <c r="A1022" s="11" t="s">
        <v>848</v>
      </c>
      <c r="B1022" s="6">
        <f>SUM(B1023:B1024)</f>
        <v>616</v>
      </c>
      <c r="C1022" s="6">
        <f>SUM(C1023:C1024)</f>
        <v>1437</v>
      </c>
      <c r="D1022" s="6">
        <f t="shared" si="15"/>
        <v>233.28</v>
      </c>
      <c r="E1022" s="11"/>
    </row>
    <row r="1023" spans="1:5" ht="19.5" customHeight="1">
      <c r="A1023" s="11" t="s">
        <v>849</v>
      </c>
      <c r="B1023" s="11">
        <v>455</v>
      </c>
      <c r="C1023" s="11">
        <v>400</v>
      </c>
      <c r="D1023" s="6">
        <f t="shared" si="15"/>
        <v>87.91</v>
      </c>
      <c r="E1023" s="11"/>
    </row>
    <row r="1024" spans="1:5" ht="19.5" customHeight="1">
      <c r="A1024" s="11" t="s">
        <v>850</v>
      </c>
      <c r="B1024" s="11">
        <v>161</v>
      </c>
      <c r="C1024" s="11">
        <v>1037</v>
      </c>
      <c r="D1024" s="6">
        <f t="shared" si="15"/>
        <v>644.1</v>
      </c>
      <c r="E1024" s="11"/>
    </row>
    <row r="1025" spans="1:5" ht="19.5" customHeight="1">
      <c r="A1025" s="11" t="s">
        <v>851</v>
      </c>
      <c r="B1025" s="6">
        <f>B1026+B1036+B1052+B1057+B1071+B1079+B1085+B1092</f>
        <v>1504</v>
      </c>
      <c r="C1025" s="6">
        <f>C1026+C1036+C1052+C1057+C1071+C1079+C1085+C1092</f>
        <v>1245</v>
      </c>
      <c r="D1025" s="6">
        <f t="shared" si="15"/>
        <v>82.78</v>
      </c>
      <c r="E1025" s="11"/>
    </row>
    <row r="1026" spans="1:5" ht="19.5" customHeight="1">
      <c r="A1026" s="11" t="s">
        <v>852</v>
      </c>
      <c r="B1026" s="6">
        <f>SUM(B1027:B1035)</f>
        <v>171</v>
      </c>
      <c r="C1026" s="6">
        <f>SUM(C1027:C1035)</f>
        <v>203</v>
      </c>
      <c r="D1026" s="6">
        <f t="shared" si="15"/>
        <v>118.71</v>
      </c>
      <c r="E1026" s="11"/>
    </row>
    <row r="1027" spans="1:5" ht="19.5" customHeight="1">
      <c r="A1027" s="11" t="s">
        <v>669</v>
      </c>
      <c r="B1027" s="11">
        <v>171</v>
      </c>
      <c r="C1027" s="11">
        <v>203</v>
      </c>
      <c r="D1027" s="6">
        <f t="shared" si="15"/>
        <v>118.71</v>
      </c>
      <c r="E1027" s="11"/>
    </row>
    <row r="1028" spans="1:5" ht="19.5" customHeight="1">
      <c r="A1028" s="11" t="s">
        <v>670</v>
      </c>
      <c r="B1028" s="11"/>
      <c r="C1028" s="11"/>
      <c r="D1028" s="6">
        <f t="shared" si="15"/>
        <v>0</v>
      </c>
      <c r="E1028" s="11"/>
    </row>
    <row r="1029" spans="1:5" ht="19.5" customHeight="1">
      <c r="A1029" s="11" t="s">
        <v>671</v>
      </c>
      <c r="B1029" s="11"/>
      <c r="C1029" s="11"/>
      <c r="D1029" s="6">
        <f t="shared" si="15"/>
        <v>0</v>
      </c>
      <c r="E1029" s="11"/>
    </row>
    <row r="1030" spans="1:5" ht="19.5" customHeight="1">
      <c r="A1030" s="11" t="s">
        <v>853</v>
      </c>
      <c r="B1030" s="11"/>
      <c r="C1030" s="11"/>
      <c r="D1030" s="6">
        <f aca="true" t="shared" si="16" ref="D1030:D1093">ROUND(IF(B1030=0,0,C1030/B1030*100),2)</f>
        <v>0</v>
      </c>
      <c r="E1030" s="11"/>
    </row>
    <row r="1031" spans="1:5" ht="19.5" customHeight="1">
      <c r="A1031" s="11" t="s">
        <v>854</v>
      </c>
      <c r="B1031" s="11"/>
      <c r="C1031" s="11"/>
      <c r="D1031" s="6">
        <f t="shared" si="16"/>
        <v>0</v>
      </c>
      <c r="E1031" s="11"/>
    </row>
    <row r="1032" spans="1:5" ht="19.5" customHeight="1">
      <c r="A1032" s="11" t="s">
        <v>855</v>
      </c>
      <c r="B1032" s="11"/>
      <c r="C1032" s="11"/>
      <c r="D1032" s="6">
        <f t="shared" si="16"/>
        <v>0</v>
      </c>
      <c r="E1032" s="11"/>
    </row>
    <row r="1033" spans="1:5" ht="19.5" customHeight="1">
      <c r="A1033" s="11" t="s">
        <v>856</v>
      </c>
      <c r="B1033" s="11"/>
      <c r="C1033" s="11"/>
      <c r="D1033" s="6">
        <f t="shared" si="16"/>
        <v>0</v>
      </c>
      <c r="E1033" s="11"/>
    </row>
    <row r="1034" spans="1:5" ht="19.5" customHeight="1">
      <c r="A1034" s="11" t="s">
        <v>857</v>
      </c>
      <c r="B1034" s="11"/>
      <c r="C1034" s="11"/>
      <c r="D1034" s="6">
        <f t="shared" si="16"/>
        <v>0</v>
      </c>
      <c r="E1034" s="11"/>
    </row>
    <row r="1035" spans="1:5" ht="19.5" customHeight="1">
      <c r="A1035" s="11" t="s">
        <v>858</v>
      </c>
      <c r="B1035" s="11"/>
      <c r="C1035" s="11"/>
      <c r="D1035" s="6">
        <f t="shared" si="16"/>
        <v>0</v>
      </c>
      <c r="E1035" s="11"/>
    </row>
    <row r="1036" spans="1:5" ht="19.5" customHeight="1">
      <c r="A1036" s="11" t="s">
        <v>859</v>
      </c>
      <c r="B1036" s="6">
        <f>SUM(B1037:B1051)</f>
        <v>97</v>
      </c>
      <c r="C1036" s="6">
        <f>SUM(C1037:C1051)</f>
        <v>0</v>
      </c>
      <c r="D1036" s="6">
        <f t="shared" si="16"/>
        <v>0</v>
      </c>
      <c r="E1036" s="11"/>
    </row>
    <row r="1037" spans="1:5" ht="19.5" customHeight="1">
      <c r="A1037" s="11" t="s">
        <v>669</v>
      </c>
      <c r="B1037" s="11">
        <v>97</v>
      </c>
      <c r="C1037" s="11"/>
      <c r="D1037" s="6">
        <f t="shared" si="16"/>
        <v>0</v>
      </c>
      <c r="E1037" s="11"/>
    </row>
    <row r="1038" spans="1:5" ht="19.5" customHeight="1">
      <c r="A1038" s="11" t="s">
        <v>670</v>
      </c>
      <c r="B1038" s="11"/>
      <c r="C1038" s="11"/>
      <c r="D1038" s="6">
        <f t="shared" si="16"/>
        <v>0</v>
      </c>
      <c r="E1038" s="11"/>
    </row>
    <row r="1039" spans="1:5" ht="19.5" customHeight="1">
      <c r="A1039" s="11" t="s">
        <v>671</v>
      </c>
      <c r="B1039" s="11"/>
      <c r="C1039" s="11"/>
      <c r="D1039" s="6">
        <f t="shared" si="16"/>
        <v>0</v>
      </c>
      <c r="E1039" s="11"/>
    </row>
    <row r="1040" spans="1:5" ht="19.5" customHeight="1">
      <c r="A1040" s="11" t="s">
        <v>860</v>
      </c>
      <c r="B1040" s="11"/>
      <c r="C1040" s="11"/>
      <c r="D1040" s="6">
        <f t="shared" si="16"/>
        <v>0</v>
      </c>
      <c r="E1040" s="11"/>
    </row>
    <row r="1041" spans="1:5" ht="19.5" customHeight="1">
      <c r="A1041" s="11" t="s">
        <v>861</v>
      </c>
      <c r="B1041" s="11"/>
      <c r="C1041" s="11"/>
      <c r="D1041" s="6">
        <f t="shared" si="16"/>
        <v>0</v>
      </c>
      <c r="E1041" s="11"/>
    </row>
    <row r="1042" spans="1:5" ht="19.5" customHeight="1">
      <c r="A1042" s="11" t="s">
        <v>862</v>
      </c>
      <c r="B1042" s="11"/>
      <c r="C1042" s="11"/>
      <c r="D1042" s="6">
        <f t="shared" si="16"/>
        <v>0</v>
      </c>
      <c r="E1042" s="11"/>
    </row>
    <row r="1043" spans="1:5" ht="19.5" customHeight="1">
      <c r="A1043" s="11" t="s">
        <v>863</v>
      </c>
      <c r="B1043" s="11"/>
      <c r="C1043" s="11"/>
      <c r="D1043" s="6">
        <f t="shared" si="16"/>
        <v>0</v>
      </c>
      <c r="E1043" s="11"/>
    </row>
    <row r="1044" spans="1:5" ht="19.5" customHeight="1">
      <c r="A1044" s="11" t="s">
        <v>864</v>
      </c>
      <c r="B1044" s="11"/>
      <c r="C1044" s="11"/>
      <c r="D1044" s="6">
        <f t="shared" si="16"/>
        <v>0</v>
      </c>
      <c r="E1044" s="11"/>
    </row>
    <row r="1045" spans="1:5" ht="19.5" customHeight="1">
      <c r="A1045" s="11" t="s">
        <v>865</v>
      </c>
      <c r="B1045" s="11"/>
      <c r="C1045" s="11"/>
      <c r="D1045" s="6">
        <f t="shared" si="16"/>
        <v>0</v>
      </c>
      <c r="E1045" s="11"/>
    </row>
    <row r="1046" spans="1:5" ht="19.5" customHeight="1">
      <c r="A1046" s="11" t="s">
        <v>866</v>
      </c>
      <c r="B1046" s="11"/>
      <c r="C1046" s="11"/>
      <c r="D1046" s="6">
        <f t="shared" si="16"/>
        <v>0</v>
      </c>
      <c r="E1046" s="11"/>
    </row>
    <row r="1047" spans="1:5" ht="19.5" customHeight="1">
      <c r="A1047" s="11" t="s">
        <v>867</v>
      </c>
      <c r="B1047" s="11"/>
      <c r="C1047" s="11"/>
      <c r="D1047" s="6">
        <f t="shared" si="16"/>
        <v>0</v>
      </c>
      <c r="E1047" s="11"/>
    </row>
    <row r="1048" spans="1:5" ht="19.5" customHeight="1">
      <c r="A1048" s="11" t="s">
        <v>868</v>
      </c>
      <c r="B1048" s="11"/>
      <c r="C1048" s="11"/>
      <c r="D1048" s="6">
        <f t="shared" si="16"/>
        <v>0</v>
      </c>
      <c r="E1048" s="11"/>
    </row>
    <row r="1049" spans="1:5" ht="19.5" customHeight="1">
      <c r="A1049" s="11" t="s">
        <v>869</v>
      </c>
      <c r="B1049" s="11"/>
      <c r="C1049" s="11"/>
      <c r="D1049" s="6">
        <f t="shared" si="16"/>
        <v>0</v>
      </c>
      <c r="E1049" s="11"/>
    </row>
    <row r="1050" spans="1:5" ht="19.5" customHeight="1">
      <c r="A1050" s="11" t="s">
        <v>870</v>
      </c>
      <c r="B1050" s="11"/>
      <c r="C1050" s="11"/>
      <c r="D1050" s="6">
        <f t="shared" si="16"/>
        <v>0</v>
      </c>
      <c r="E1050" s="11"/>
    </row>
    <row r="1051" spans="1:5" ht="19.5" customHeight="1">
      <c r="A1051" s="11" t="s">
        <v>871</v>
      </c>
      <c r="B1051" s="11"/>
      <c r="C1051" s="11"/>
      <c r="D1051" s="6">
        <f t="shared" si="16"/>
        <v>0</v>
      </c>
      <c r="E1051" s="11"/>
    </row>
    <row r="1052" spans="1:5" ht="19.5" customHeight="1">
      <c r="A1052" s="11" t="s">
        <v>872</v>
      </c>
      <c r="B1052" s="6">
        <f>SUM(B1053:B1056)</f>
        <v>0</v>
      </c>
      <c r="C1052" s="6">
        <f>SUM(C1053:C1056)</f>
        <v>0</v>
      </c>
      <c r="D1052" s="6">
        <f t="shared" si="16"/>
        <v>0</v>
      </c>
      <c r="E1052" s="11"/>
    </row>
    <row r="1053" spans="1:5" ht="19.5" customHeight="1">
      <c r="A1053" s="11" t="s">
        <v>669</v>
      </c>
      <c r="B1053" s="11"/>
      <c r="C1053" s="11"/>
      <c r="D1053" s="6">
        <f t="shared" si="16"/>
        <v>0</v>
      </c>
      <c r="E1053" s="11"/>
    </row>
    <row r="1054" spans="1:5" ht="19.5" customHeight="1">
      <c r="A1054" s="11" t="s">
        <v>670</v>
      </c>
      <c r="B1054" s="11"/>
      <c r="C1054" s="11"/>
      <c r="D1054" s="6">
        <f t="shared" si="16"/>
        <v>0</v>
      </c>
      <c r="E1054" s="11"/>
    </row>
    <row r="1055" spans="1:5" ht="19.5" customHeight="1">
      <c r="A1055" s="11" t="s">
        <v>671</v>
      </c>
      <c r="B1055" s="11"/>
      <c r="C1055" s="11"/>
      <c r="D1055" s="6">
        <f t="shared" si="16"/>
        <v>0</v>
      </c>
      <c r="E1055" s="11"/>
    </row>
    <row r="1056" spans="1:5" ht="19.5" customHeight="1">
      <c r="A1056" s="11" t="s">
        <v>873</v>
      </c>
      <c r="B1056" s="11"/>
      <c r="C1056" s="11"/>
      <c r="D1056" s="6">
        <f t="shared" si="16"/>
        <v>0</v>
      </c>
      <c r="E1056" s="11"/>
    </row>
    <row r="1057" spans="1:5" ht="19.5" customHeight="1">
      <c r="A1057" s="11" t="s">
        <v>874</v>
      </c>
      <c r="B1057" s="6">
        <f>SUM(B1058:B1070)</f>
        <v>547</v>
      </c>
      <c r="C1057" s="6">
        <f>SUM(C1058:C1070)</f>
        <v>396</v>
      </c>
      <c r="D1057" s="6">
        <f t="shared" si="16"/>
        <v>72.39</v>
      </c>
      <c r="E1057" s="11"/>
    </row>
    <row r="1058" spans="1:5" ht="19.5" customHeight="1">
      <c r="A1058" s="11" t="s">
        <v>669</v>
      </c>
      <c r="B1058" s="11">
        <v>517</v>
      </c>
      <c r="C1058" s="11">
        <v>396</v>
      </c>
      <c r="D1058" s="6">
        <f t="shared" si="16"/>
        <v>76.6</v>
      </c>
      <c r="E1058" s="11"/>
    </row>
    <row r="1059" spans="1:5" ht="19.5" customHeight="1">
      <c r="A1059" s="11" t="s">
        <v>670</v>
      </c>
      <c r="B1059" s="11"/>
      <c r="C1059" s="11"/>
      <c r="D1059" s="6">
        <f t="shared" si="16"/>
        <v>0</v>
      </c>
      <c r="E1059" s="11"/>
    </row>
    <row r="1060" spans="1:5" ht="19.5" customHeight="1">
      <c r="A1060" s="11" t="s">
        <v>671</v>
      </c>
      <c r="B1060" s="11"/>
      <c r="C1060" s="11"/>
      <c r="D1060" s="6">
        <f t="shared" si="16"/>
        <v>0</v>
      </c>
      <c r="E1060" s="11"/>
    </row>
    <row r="1061" spans="1:5" ht="19.5" customHeight="1">
      <c r="A1061" s="11" t="s">
        <v>875</v>
      </c>
      <c r="B1061" s="11"/>
      <c r="C1061" s="11"/>
      <c r="D1061" s="6">
        <f t="shared" si="16"/>
        <v>0</v>
      </c>
      <c r="E1061" s="11"/>
    </row>
    <row r="1062" spans="1:5" ht="19.5" customHeight="1">
      <c r="A1062" s="11" t="s">
        <v>876</v>
      </c>
      <c r="B1062" s="11"/>
      <c r="C1062" s="11"/>
      <c r="D1062" s="6">
        <f t="shared" si="16"/>
        <v>0</v>
      </c>
      <c r="E1062" s="11"/>
    </row>
    <row r="1063" spans="1:5" ht="19.5" customHeight="1">
      <c r="A1063" s="11" t="s">
        <v>877</v>
      </c>
      <c r="B1063" s="11"/>
      <c r="C1063" s="11"/>
      <c r="D1063" s="6">
        <f t="shared" si="16"/>
        <v>0</v>
      </c>
      <c r="E1063" s="11"/>
    </row>
    <row r="1064" spans="1:5" ht="19.5" customHeight="1">
      <c r="A1064" s="11" t="s">
        <v>878</v>
      </c>
      <c r="B1064" s="11"/>
      <c r="C1064" s="11"/>
      <c r="D1064" s="6">
        <f t="shared" si="16"/>
        <v>0</v>
      </c>
      <c r="E1064" s="11"/>
    </row>
    <row r="1065" spans="1:5" ht="19.5" customHeight="1">
      <c r="A1065" s="11" t="s">
        <v>879</v>
      </c>
      <c r="B1065" s="11"/>
      <c r="C1065" s="11"/>
      <c r="D1065" s="6">
        <f t="shared" si="16"/>
        <v>0</v>
      </c>
      <c r="E1065" s="11"/>
    </row>
    <row r="1066" spans="1:5" ht="19.5" customHeight="1">
      <c r="A1066" s="11" t="s">
        <v>880</v>
      </c>
      <c r="B1066" s="11"/>
      <c r="C1066" s="11"/>
      <c r="D1066" s="6">
        <f t="shared" si="16"/>
        <v>0</v>
      </c>
      <c r="E1066" s="11"/>
    </row>
    <row r="1067" spans="1:5" ht="19.5" customHeight="1">
      <c r="A1067" s="11" t="s">
        <v>881</v>
      </c>
      <c r="B1067" s="11"/>
      <c r="C1067" s="11"/>
      <c r="D1067" s="6">
        <f t="shared" si="16"/>
        <v>0</v>
      </c>
      <c r="E1067" s="11"/>
    </row>
    <row r="1068" spans="1:5" ht="19.5" customHeight="1">
      <c r="A1068" s="11" t="s">
        <v>826</v>
      </c>
      <c r="B1068" s="11"/>
      <c r="C1068" s="11"/>
      <c r="D1068" s="6">
        <f t="shared" si="16"/>
        <v>0</v>
      </c>
      <c r="E1068" s="11"/>
    </row>
    <row r="1069" spans="1:5" ht="19.5" customHeight="1">
      <c r="A1069" s="11" t="s">
        <v>882</v>
      </c>
      <c r="B1069" s="11"/>
      <c r="C1069" s="11"/>
      <c r="D1069" s="6">
        <f t="shared" si="16"/>
        <v>0</v>
      </c>
      <c r="E1069" s="11"/>
    </row>
    <row r="1070" spans="1:5" ht="19.5" customHeight="1">
      <c r="A1070" s="11" t="s">
        <v>883</v>
      </c>
      <c r="B1070" s="11">
        <v>30</v>
      </c>
      <c r="C1070" s="11"/>
      <c r="D1070" s="6">
        <f t="shared" si="16"/>
        <v>0</v>
      </c>
      <c r="E1070" s="11"/>
    </row>
    <row r="1071" spans="1:5" ht="19.5" customHeight="1">
      <c r="A1071" s="11" t="s">
        <v>884</v>
      </c>
      <c r="B1071" s="6">
        <f>SUM(B1072:B1078)</f>
        <v>103</v>
      </c>
      <c r="C1071" s="6">
        <f>SUM(C1072:C1078)</f>
        <v>308</v>
      </c>
      <c r="D1071" s="6">
        <f t="shared" si="16"/>
        <v>299.03</v>
      </c>
      <c r="E1071" s="11"/>
    </row>
    <row r="1072" spans="1:5" ht="19.5" customHeight="1">
      <c r="A1072" s="11" t="s">
        <v>669</v>
      </c>
      <c r="B1072" s="11">
        <v>103</v>
      </c>
      <c r="C1072" s="11">
        <v>118</v>
      </c>
      <c r="D1072" s="6">
        <f t="shared" si="16"/>
        <v>114.56</v>
      </c>
      <c r="E1072" s="11"/>
    </row>
    <row r="1073" spans="1:5" ht="19.5" customHeight="1">
      <c r="A1073" s="11" t="s">
        <v>670</v>
      </c>
      <c r="B1073" s="11"/>
      <c r="C1073" s="11"/>
      <c r="D1073" s="6">
        <f t="shared" si="16"/>
        <v>0</v>
      </c>
      <c r="E1073" s="11"/>
    </row>
    <row r="1074" spans="1:5" ht="19.5" customHeight="1">
      <c r="A1074" s="11" t="s">
        <v>671</v>
      </c>
      <c r="B1074" s="11"/>
      <c r="C1074" s="11"/>
      <c r="D1074" s="6">
        <f t="shared" si="16"/>
        <v>0</v>
      </c>
      <c r="E1074" s="11"/>
    </row>
    <row r="1075" spans="1:5" ht="19.5" customHeight="1">
      <c r="A1075" s="11" t="s">
        <v>885</v>
      </c>
      <c r="B1075" s="11"/>
      <c r="C1075" s="11">
        <v>190</v>
      </c>
      <c r="D1075" s="6">
        <f t="shared" si="16"/>
        <v>0</v>
      </c>
      <c r="E1075" s="11"/>
    </row>
    <row r="1076" spans="1:5" ht="19.5" customHeight="1">
      <c r="A1076" s="11" t="s">
        <v>886</v>
      </c>
      <c r="B1076" s="11"/>
      <c r="C1076" s="11"/>
      <c r="D1076" s="6">
        <f t="shared" si="16"/>
        <v>0</v>
      </c>
      <c r="E1076" s="11"/>
    </row>
    <row r="1077" spans="1:5" ht="19.5" customHeight="1">
      <c r="A1077" s="11" t="s">
        <v>887</v>
      </c>
      <c r="B1077" s="11"/>
      <c r="C1077" s="11"/>
      <c r="D1077" s="6">
        <f t="shared" si="16"/>
        <v>0</v>
      </c>
      <c r="E1077" s="11"/>
    </row>
    <row r="1078" spans="1:5" ht="19.5" customHeight="1">
      <c r="A1078" s="11" t="s">
        <v>888</v>
      </c>
      <c r="B1078" s="11"/>
      <c r="C1078" s="11"/>
      <c r="D1078" s="6">
        <f t="shared" si="16"/>
        <v>0</v>
      </c>
      <c r="E1078" s="11"/>
    </row>
    <row r="1079" spans="1:5" ht="19.5" customHeight="1">
      <c r="A1079" s="11" t="s">
        <v>889</v>
      </c>
      <c r="B1079" s="6">
        <f>SUM(B1080:B1084)</f>
        <v>0</v>
      </c>
      <c r="C1079" s="6">
        <f>SUM(C1080:C1084)</f>
        <v>0</v>
      </c>
      <c r="D1079" s="6">
        <f t="shared" si="16"/>
        <v>0</v>
      </c>
      <c r="E1079" s="11"/>
    </row>
    <row r="1080" spans="1:5" ht="19.5" customHeight="1">
      <c r="A1080" s="11" t="s">
        <v>669</v>
      </c>
      <c r="B1080" s="11"/>
      <c r="C1080" s="11"/>
      <c r="D1080" s="6">
        <f t="shared" si="16"/>
        <v>0</v>
      </c>
      <c r="E1080" s="11"/>
    </row>
    <row r="1081" spans="1:5" ht="19.5" customHeight="1">
      <c r="A1081" s="11" t="s">
        <v>670</v>
      </c>
      <c r="B1081" s="11"/>
      <c r="C1081" s="11"/>
      <c r="D1081" s="6">
        <f t="shared" si="16"/>
        <v>0</v>
      </c>
      <c r="E1081" s="11"/>
    </row>
    <row r="1082" spans="1:5" ht="19.5" customHeight="1">
      <c r="A1082" s="11" t="s">
        <v>671</v>
      </c>
      <c r="B1082" s="11"/>
      <c r="C1082" s="11"/>
      <c r="D1082" s="6">
        <f t="shared" si="16"/>
        <v>0</v>
      </c>
      <c r="E1082" s="11"/>
    </row>
    <row r="1083" spans="1:5" ht="19.5" customHeight="1">
      <c r="A1083" s="11" t="s">
        <v>890</v>
      </c>
      <c r="B1083" s="11"/>
      <c r="C1083" s="11"/>
      <c r="D1083" s="6">
        <f t="shared" si="16"/>
        <v>0</v>
      </c>
      <c r="E1083" s="11"/>
    </row>
    <row r="1084" spans="1:5" ht="19.5" customHeight="1">
      <c r="A1084" s="11" t="s">
        <v>891</v>
      </c>
      <c r="B1084" s="11"/>
      <c r="C1084" s="11"/>
      <c r="D1084" s="6">
        <f t="shared" si="16"/>
        <v>0</v>
      </c>
      <c r="E1084" s="11"/>
    </row>
    <row r="1085" spans="1:5" ht="19.5" customHeight="1">
      <c r="A1085" s="11" t="s">
        <v>892</v>
      </c>
      <c r="B1085" s="6">
        <f>SUM(B1086:B1091)</f>
        <v>241</v>
      </c>
      <c r="C1085" s="6">
        <f>SUM(C1086:C1091)</f>
        <v>338</v>
      </c>
      <c r="D1085" s="6">
        <f t="shared" si="16"/>
        <v>140.25</v>
      </c>
      <c r="E1085" s="11"/>
    </row>
    <row r="1086" spans="1:5" ht="19.5" customHeight="1">
      <c r="A1086" s="11" t="s">
        <v>669</v>
      </c>
      <c r="B1086" s="11"/>
      <c r="C1086" s="11"/>
      <c r="D1086" s="6">
        <f t="shared" si="16"/>
        <v>0</v>
      </c>
      <c r="E1086" s="11"/>
    </row>
    <row r="1087" spans="1:5" ht="19.5" customHeight="1">
      <c r="A1087" s="11" t="s">
        <v>670</v>
      </c>
      <c r="B1087" s="11"/>
      <c r="C1087" s="11"/>
      <c r="D1087" s="6">
        <f t="shared" si="16"/>
        <v>0</v>
      </c>
      <c r="E1087" s="11"/>
    </row>
    <row r="1088" spans="1:5" ht="19.5" customHeight="1">
      <c r="A1088" s="11" t="s">
        <v>671</v>
      </c>
      <c r="B1088" s="11"/>
      <c r="C1088" s="11"/>
      <c r="D1088" s="6">
        <f t="shared" si="16"/>
        <v>0</v>
      </c>
      <c r="E1088" s="11"/>
    </row>
    <row r="1089" spans="1:5" ht="19.5" customHeight="1">
      <c r="A1089" s="11" t="s">
        <v>893</v>
      </c>
      <c r="B1089" s="11">
        <v>48</v>
      </c>
      <c r="C1089" s="11"/>
      <c r="D1089" s="6">
        <f t="shared" si="16"/>
        <v>0</v>
      </c>
      <c r="E1089" s="11"/>
    </row>
    <row r="1090" spans="1:5" ht="19.5" customHeight="1">
      <c r="A1090" s="11" t="s">
        <v>894</v>
      </c>
      <c r="B1090" s="11">
        <v>187</v>
      </c>
      <c r="C1090" s="11"/>
      <c r="D1090" s="6">
        <f t="shared" si="16"/>
        <v>0</v>
      </c>
      <c r="E1090" s="11"/>
    </row>
    <row r="1091" spans="1:5" ht="19.5" customHeight="1">
      <c r="A1091" s="11" t="s">
        <v>895</v>
      </c>
      <c r="B1091" s="11">
        <v>6</v>
      </c>
      <c r="C1091" s="11">
        <v>338</v>
      </c>
      <c r="D1091" s="6">
        <f t="shared" si="16"/>
        <v>5633.33</v>
      </c>
      <c r="E1091" s="11"/>
    </row>
    <row r="1092" spans="1:5" ht="19.5" customHeight="1">
      <c r="A1092" s="11" t="s">
        <v>896</v>
      </c>
      <c r="B1092" s="6">
        <f>SUM(B1093:B1098)</f>
        <v>345</v>
      </c>
      <c r="C1092" s="6">
        <f>SUM(C1093:C1098)</f>
        <v>0</v>
      </c>
      <c r="D1092" s="6">
        <f t="shared" si="16"/>
        <v>0</v>
      </c>
      <c r="E1092" s="11"/>
    </row>
    <row r="1093" spans="1:5" ht="19.5" customHeight="1">
      <c r="A1093" s="11" t="s">
        <v>897</v>
      </c>
      <c r="B1093" s="11"/>
      <c r="C1093" s="11"/>
      <c r="D1093" s="6">
        <f t="shared" si="16"/>
        <v>0</v>
      </c>
      <c r="E1093" s="11"/>
    </row>
    <row r="1094" spans="1:5" ht="19.5" customHeight="1">
      <c r="A1094" s="11" t="s">
        <v>898</v>
      </c>
      <c r="B1094" s="11"/>
      <c r="C1094" s="11"/>
      <c r="D1094" s="6">
        <f aca="true" t="shared" si="17" ref="D1094:D1157">ROUND(IF(B1094=0,0,C1094/B1094*100),2)</f>
        <v>0</v>
      </c>
      <c r="E1094" s="11"/>
    </row>
    <row r="1095" spans="1:5" ht="19.5" customHeight="1">
      <c r="A1095" s="11" t="s">
        <v>899</v>
      </c>
      <c r="B1095" s="11"/>
      <c r="C1095" s="11"/>
      <c r="D1095" s="6">
        <f t="shared" si="17"/>
        <v>0</v>
      </c>
      <c r="E1095" s="11"/>
    </row>
    <row r="1096" spans="1:5" ht="19.5" customHeight="1">
      <c r="A1096" s="11" t="s">
        <v>900</v>
      </c>
      <c r="B1096" s="11"/>
      <c r="C1096" s="11"/>
      <c r="D1096" s="6">
        <f t="shared" si="17"/>
        <v>0</v>
      </c>
      <c r="E1096" s="11"/>
    </row>
    <row r="1097" spans="1:5" ht="19.5" customHeight="1">
      <c r="A1097" s="11" t="s">
        <v>901</v>
      </c>
      <c r="B1097" s="11"/>
      <c r="C1097" s="11"/>
      <c r="D1097" s="6">
        <f t="shared" si="17"/>
        <v>0</v>
      </c>
      <c r="E1097" s="11"/>
    </row>
    <row r="1098" spans="1:5" ht="19.5" customHeight="1">
      <c r="A1098" s="11" t="s">
        <v>902</v>
      </c>
      <c r="B1098" s="11">
        <v>345</v>
      </c>
      <c r="C1098" s="11"/>
      <c r="D1098" s="6">
        <f t="shared" si="17"/>
        <v>0</v>
      </c>
      <c r="E1098" s="11"/>
    </row>
    <row r="1099" spans="1:5" ht="19.5" customHeight="1">
      <c r="A1099" s="11" t="s">
        <v>903</v>
      </c>
      <c r="B1099" s="6">
        <f>B1100+B1110+B1117+B1123</f>
        <v>2299</v>
      </c>
      <c r="C1099" s="6">
        <f>C1100+C1110+C1117+C1123</f>
        <v>1291</v>
      </c>
      <c r="D1099" s="6">
        <f t="shared" si="17"/>
        <v>56.15</v>
      </c>
      <c r="E1099" s="11"/>
    </row>
    <row r="1100" spans="1:5" ht="19.5" customHeight="1">
      <c r="A1100" s="11" t="s">
        <v>904</v>
      </c>
      <c r="B1100" s="6">
        <f>SUM(B1101:B1109)</f>
        <v>863</v>
      </c>
      <c r="C1100" s="6">
        <f>SUM(C1101:C1109)</f>
        <v>709</v>
      </c>
      <c r="D1100" s="6">
        <f t="shared" si="17"/>
        <v>82.16</v>
      </c>
      <c r="E1100" s="11"/>
    </row>
    <row r="1101" spans="1:5" ht="19.5" customHeight="1">
      <c r="A1101" s="11" t="s">
        <v>669</v>
      </c>
      <c r="B1101" s="11">
        <v>85</v>
      </c>
      <c r="C1101" s="11">
        <v>125</v>
      </c>
      <c r="D1101" s="6">
        <f t="shared" si="17"/>
        <v>147.06</v>
      </c>
      <c r="E1101" s="11"/>
    </row>
    <row r="1102" spans="1:5" ht="19.5" customHeight="1">
      <c r="A1102" s="11" t="s">
        <v>670</v>
      </c>
      <c r="B1102" s="11"/>
      <c r="C1102" s="11"/>
      <c r="D1102" s="6">
        <f t="shared" si="17"/>
        <v>0</v>
      </c>
      <c r="E1102" s="11"/>
    </row>
    <row r="1103" spans="1:5" ht="19.5" customHeight="1">
      <c r="A1103" s="11" t="s">
        <v>671</v>
      </c>
      <c r="B1103" s="11"/>
      <c r="C1103" s="11"/>
      <c r="D1103" s="6">
        <f t="shared" si="17"/>
        <v>0</v>
      </c>
      <c r="E1103" s="11"/>
    </row>
    <row r="1104" spans="1:5" ht="19.5" customHeight="1">
      <c r="A1104" s="11" t="s">
        <v>905</v>
      </c>
      <c r="B1104" s="11"/>
      <c r="C1104" s="11"/>
      <c r="D1104" s="6">
        <f t="shared" si="17"/>
        <v>0</v>
      </c>
      <c r="E1104" s="11"/>
    </row>
    <row r="1105" spans="1:5" ht="19.5" customHeight="1">
      <c r="A1105" s="11" t="s">
        <v>906</v>
      </c>
      <c r="B1105" s="11"/>
      <c r="C1105" s="11"/>
      <c r="D1105" s="6">
        <f t="shared" si="17"/>
        <v>0</v>
      </c>
      <c r="E1105" s="11"/>
    </row>
    <row r="1106" spans="1:5" ht="19.5" customHeight="1">
      <c r="A1106" s="11" t="s">
        <v>907</v>
      </c>
      <c r="B1106" s="11"/>
      <c r="C1106" s="11"/>
      <c r="D1106" s="6">
        <f t="shared" si="17"/>
        <v>0</v>
      </c>
      <c r="E1106" s="11"/>
    </row>
    <row r="1107" spans="1:5" ht="19.5" customHeight="1">
      <c r="A1107" s="11" t="s">
        <v>908</v>
      </c>
      <c r="B1107" s="11"/>
      <c r="C1107" s="11"/>
      <c r="D1107" s="6">
        <f t="shared" si="17"/>
        <v>0</v>
      </c>
      <c r="E1107" s="11"/>
    </row>
    <row r="1108" spans="1:5" ht="19.5" customHeight="1">
      <c r="A1108" s="11" t="s">
        <v>689</v>
      </c>
      <c r="B1108" s="11"/>
      <c r="C1108" s="11"/>
      <c r="D1108" s="6">
        <f t="shared" si="17"/>
        <v>0</v>
      </c>
      <c r="E1108" s="11"/>
    </row>
    <row r="1109" spans="1:5" ht="19.5" customHeight="1">
      <c r="A1109" s="11" t="s">
        <v>909</v>
      </c>
      <c r="B1109" s="11">
        <v>778</v>
      </c>
      <c r="C1109" s="11">
        <v>584</v>
      </c>
      <c r="D1109" s="6">
        <f t="shared" si="17"/>
        <v>75.06</v>
      </c>
      <c r="E1109" s="11"/>
    </row>
    <row r="1110" spans="1:5" ht="19.5" customHeight="1">
      <c r="A1110" s="11" t="s">
        <v>910</v>
      </c>
      <c r="B1110" s="6">
        <f>SUM(B1111:B1116)</f>
        <v>147</v>
      </c>
      <c r="C1110" s="6">
        <f>SUM(C1111:C1116)</f>
        <v>269</v>
      </c>
      <c r="D1110" s="6">
        <f t="shared" si="17"/>
        <v>182.99</v>
      </c>
      <c r="E1110" s="11"/>
    </row>
    <row r="1111" spans="1:5" ht="19.5" customHeight="1">
      <c r="A1111" s="11" t="s">
        <v>669</v>
      </c>
      <c r="B1111" s="11">
        <v>94</v>
      </c>
      <c r="C1111" s="11">
        <v>154</v>
      </c>
      <c r="D1111" s="6">
        <f t="shared" si="17"/>
        <v>163.83</v>
      </c>
      <c r="E1111" s="11"/>
    </row>
    <row r="1112" spans="1:5" ht="19.5" customHeight="1">
      <c r="A1112" s="11" t="s">
        <v>670</v>
      </c>
      <c r="B1112" s="11"/>
      <c r="C1112" s="11"/>
      <c r="D1112" s="6">
        <f t="shared" si="17"/>
        <v>0</v>
      </c>
      <c r="E1112" s="11"/>
    </row>
    <row r="1113" spans="1:5" ht="19.5" customHeight="1">
      <c r="A1113" s="11" t="s">
        <v>671</v>
      </c>
      <c r="B1113" s="11"/>
      <c r="C1113" s="11"/>
      <c r="D1113" s="6">
        <f t="shared" si="17"/>
        <v>0</v>
      </c>
      <c r="E1113" s="11"/>
    </row>
    <row r="1114" spans="1:5" ht="19.5" customHeight="1">
      <c r="A1114" s="11" t="s">
        <v>911</v>
      </c>
      <c r="B1114" s="11">
        <v>35</v>
      </c>
      <c r="C1114" s="11">
        <v>100</v>
      </c>
      <c r="D1114" s="6">
        <f t="shared" si="17"/>
        <v>285.71</v>
      </c>
      <c r="E1114" s="11"/>
    </row>
    <row r="1115" spans="1:5" ht="19.5" customHeight="1">
      <c r="A1115" s="11" t="s">
        <v>912</v>
      </c>
      <c r="B1115" s="11"/>
      <c r="C1115" s="11"/>
      <c r="D1115" s="6">
        <f t="shared" si="17"/>
        <v>0</v>
      </c>
      <c r="E1115" s="11"/>
    </row>
    <row r="1116" spans="1:5" ht="19.5" customHeight="1">
      <c r="A1116" s="11" t="s">
        <v>913</v>
      </c>
      <c r="B1116" s="11">
        <v>18</v>
      </c>
      <c r="C1116" s="11">
        <v>15</v>
      </c>
      <c r="D1116" s="6">
        <f t="shared" si="17"/>
        <v>83.33</v>
      </c>
      <c r="E1116" s="11"/>
    </row>
    <row r="1117" spans="1:5" ht="19.5" customHeight="1">
      <c r="A1117" s="11" t="s">
        <v>914</v>
      </c>
      <c r="B1117" s="6">
        <f>SUM(B1118:B1122)</f>
        <v>80</v>
      </c>
      <c r="C1117" s="6">
        <f>SUM(C1118:C1122)</f>
        <v>0</v>
      </c>
      <c r="D1117" s="6">
        <f t="shared" si="17"/>
        <v>0</v>
      </c>
      <c r="E1117" s="11"/>
    </row>
    <row r="1118" spans="1:5" ht="19.5" customHeight="1">
      <c r="A1118" s="11" t="s">
        <v>669</v>
      </c>
      <c r="B1118" s="11"/>
      <c r="C1118" s="11"/>
      <c r="D1118" s="6">
        <f t="shared" si="17"/>
        <v>0</v>
      </c>
      <c r="E1118" s="11"/>
    </row>
    <row r="1119" spans="1:5" ht="19.5" customHeight="1">
      <c r="A1119" s="11" t="s">
        <v>670</v>
      </c>
      <c r="B1119" s="11"/>
      <c r="C1119" s="11"/>
      <c r="D1119" s="6">
        <f t="shared" si="17"/>
        <v>0</v>
      </c>
      <c r="E1119" s="11"/>
    </row>
    <row r="1120" spans="1:5" ht="19.5" customHeight="1">
      <c r="A1120" s="11" t="s">
        <v>671</v>
      </c>
      <c r="B1120" s="11"/>
      <c r="C1120" s="11"/>
      <c r="D1120" s="6">
        <f t="shared" si="17"/>
        <v>0</v>
      </c>
      <c r="E1120" s="11"/>
    </row>
    <row r="1121" spans="1:5" ht="19.5" customHeight="1">
      <c r="A1121" s="11" t="s">
        <v>915</v>
      </c>
      <c r="B1121" s="11"/>
      <c r="C1121" s="11"/>
      <c r="D1121" s="6">
        <f t="shared" si="17"/>
        <v>0</v>
      </c>
      <c r="E1121" s="11"/>
    </row>
    <row r="1122" spans="1:5" ht="19.5" customHeight="1">
      <c r="A1122" s="11" t="s">
        <v>916</v>
      </c>
      <c r="B1122" s="11">
        <v>80</v>
      </c>
      <c r="C1122" s="11"/>
      <c r="D1122" s="6">
        <f t="shared" si="17"/>
        <v>0</v>
      </c>
      <c r="E1122" s="11"/>
    </row>
    <row r="1123" spans="1:5" ht="19.5" customHeight="1">
      <c r="A1123" s="11" t="s">
        <v>917</v>
      </c>
      <c r="B1123" s="6">
        <f>SUM(B1124:B1125)</f>
        <v>1209</v>
      </c>
      <c r="C1123" s="6">
        <f>SUM(C1124:C1125)</f>
        <v>313</v>
      </c>
      <c r="D1123" s="6">
        <f t="shared" si="17"/>
        <v>25.89</v>
      </c>
      <c r="E1123" s="11"/>
    </row>
    <row r="1124" spans="1:5" ht="19.5" customHeight="1">
      <c r="A1124" s="11" t="s">
        <v>918</v>
      </c>
      <c r="B1124" s="11"/>
      <c r="C1124" s="11"/>
      <c r="D1124" s="6">
        <f t="shared" si="17"/>
        <v>0</v>
      </c>
      <c r="E1124" s="11"/>
    </row>
    <row r="1125" spans="1:5" ht="19.5" customHeight="1">
      <c r="A1125" s="11" t="s">
        <v>919</v>
      </c>
      <c r="B1125" s="11">
        <v>1209</v>
      </c>
      <c r="C1125" s="11">
        <v>313</v>
      </c>
      <c r="D1125" s="6">
        <f t="shared" si="17"/>
        <v>25.89</v>
      </c>
      <c r="E1125" s="11"/>
    </row>
    <row r="1126" spans="1:5" ht="19.5" customHeight="1">
      <c r="A1126" s="11" t="s">
        <v>920</v>
      </c>
      <c r="B1126" s="6">
        <f>B1127+B1134+B1140</f>
        <v>430</v>
      </c>
      <c r="C1126" s="6">
        <f>C1127+C1134+C1140</f>
        <v>3368</v>
      </c>
      <c r="D1126" s="6">
        <f t="shared" si="17"/>
        <v>783.26</v>
      </c>
      <c r="E1126" s="11"/>
    </row>
    <row r="1127" spans="1:5" ht="19.5" customHeight="1">
      <c r="A1127" s="11" t="s">
        <v>921</v>
      </c>
      <c r="B1127" s="6">
        <f>SUM(B1128:B1133)</f>
        <v>93</v>
      </c>
      <c r="C1127" s="6">
        <f>SUM(C1128:C1133)</f>
        <v>88</v>
      </c>
      <c r="D1127" s="6">
        <f t="shared" si="17"/>
        <v>94.62</v>
      </c>
      <c r="E1127" s="11"/>
    </row>
    <row r="1128" spans="1:5" ht="19.5" customHeight="1">
      <c r="A1128" s="11" t="s">
        <v>669</v>
      </c>
      <c r="B1128" s="11">
        <v>93</v>
      </c>
      <c r="C1128" s="11">
        <v>88</v>
      </c>
      <c r="D1128" s="6">
        <f t="shared" si="17"/>
        <v>94.62</v>
      </c>
      <c r="E1128" s="11"/>
    </row>
    <row r="1129" spans="1:5" ht="19.5" customHeight="1">
      <c r="A1129" s="11" t="s">
        <v>670</v>
      </c>
      <c r="B1129" s="11"/>
      <c r="C1129" s="11"/>
      <c r="D1129" s="6">
        <f t="shared" si="17"/>
        <v>0</v>
      </c>
      <c r="E1129" s="11"/>
    </row>
    <row r="1130" spans="1:5" ht="19.5" customHeight="1">
      <c r="A1130" s="11" t="s">
        <v>671</v>
      </c>
      <c r="B1130" s="11"/>
      <c r="C1130" s="11"/>
      <c r="D1130" s="6">
        <f t="shared" si="17"/>
        <v>0</v>
      </c>
      <c r="E1130" s="11"/>
    </row>
    <row r="1131" spans="1:5" ht="19.5" customHeight="1">
      <c r="A1131" s="11" t="s">
        <v>922</v>
      </c>
      <c r="B1131" s="11"/>
      <c r="C1131" s="11"/>
      <c r="D1131" s="6">
        <f t="shared" si="17"/>
        <v>0</v>
      </c>
      <c r="E1131" s="11"/>
    </row>
    <row r="1132" spans="1:5" ht="19.5" customHeight="1">
      <c r="A1132" s="11" t="s">
        <v>689</v>
      </c>
      <c r="B1132" s="11"/>
      <c r="C1132" s="11"/>
      <c r="D1132" s="6">
        <f t="shared" si="17"/>
        <v>0</v>
      </c>
      <c r="E1132" s="11"/>
    </row>
    <row r="1133" spans="1:5" ht="19.5" customHeight="1">
      <c r="A1133" s="11" t="s">
        <v>923</v>
      </c>
      <c r="B1133" s="11"/>
      <c r="C1133" s="11"/>
      <c r="D1133" s="6">
        <f t="shared" si="17"/>
        <v>0</v>
      </c>
      <c r="E1133" s="11"/>
    </row>
    <row r="1134" spans="1:5" ht="19.5" customHeight="1">
      <c r="A1134" s="11" t="s">
        <v>924</v>
      </c>
      <c r="B1134" s="6">
        <f>SUM(B1135:B1139)</f>
        <v>0</v>
      </c>
      <c r="C1134" s="6">
        <f>SUM(C1135:C1139)</f>
        <v>2840</v>
      </c>
      <c r="D1134" s="6">
        <f t="shared" si="17"/>
        <v>0</v>
      </c>
      <c r="E1134" s="11"/>
    </row>
    <row r="1135" spans="1:5" ht="19.5" customHeight="1">
      <c r="A1135" s="11" t="s">
        <v>925</v>
      </c>
      <c r="B1135" s="11"/>
      <c r="C1135" s="11"/>
      <c r="D1135" s="6">
        <f t="shared" si="17"/>
        <v>0</v>
      </c>
      <c r="E1135" s="11"/>
    </row>
    <row r="1136" spans="1:5" ht="19.5" customHeight="1">
      <c r="A1136" s="11" t="s">
        <v>926</v>
      </c>
      <c r="B1136" s="11"/>
      <c r="C1136" s="11">
        <v>2840</v>
      </c>
      <c r="D1136" s="6">
        <f t="shared" si="17"/>
        <v>0</v>
      </c>
      <c r="E1136" s="11"/>
    </row>
    <row r="1137" spans="1:5" ht="19.5" customHeight="1">
      <c r="A1137" s="11" t="s">
        <v>927</v>
      </c>
      <c r="B1137" s="11"/>
      <c r="C1137" s="11"/>
      <c r="D1137" s="6">
        <f t="shared" si="17"/>
        <v>0</v>
      </c>
      <c r="E1137" s="11"/>
    </row>
    <row r="1138" spans="1:5" ht="19.5" customHeight="1">
      <c r="A1138" s="11" t="s">
        <v>928</v>
      </c>
      <c r="B1138" s="11"/>
      <c r="C1138" s="11"/>
      <c r="D1138" s="6">
        <f t="shared" si="17"/>
        <v>0</v>
      </c>
      <c r="E1138" s="11"/>
    </row>
    <row r="1139" spans="1:5" ht="19.5" customHeight="1">
      <c r="A1139" s="11" t="s">
        <v>929</v>
      </c>
      <c r="B1139" s="11"/>
      <c r="C1139" s="11"/>
      <c r="D1139" s="6">
        <f t="shared" si="17"/>
        <v>0</v>
      </c>
      <c r="E1139" s="11"/>
    </row>
    <row r="1140" spans="1:5" ht="19.5" customHeight="1">
      <c r="A1140" s="11" t="s">
        <v>930</v>
      </c>
      <c r="B1140" s="11">
        <v>337</v>
      </c>
      <c r="C1140" s="11">
        <v>440</v>
      </c>
      <c r="D1140" s="6">
        <f t="shared" si="17"/>
        <v>130.56</v>
      </c>
      <c r="E1140" s="11"/>
    </row>
    <row r="1141" spans="1:5" ht="19.5" customHeight="1">
      <c r="A1141" s="11" t="s">
        <v>931</v>
      </c>
      <c r="B1141" s="6">
        <f>SUM(B1142:B1150)</f>
        <v>0</v>
      </c>
      <c r="C1141" s="6">
        <f>SUM(C1142:C1150)</f>
        <v>0</v>
      </c>
      <c r="D1141" s="6">
        <f t="shared" si="17"/>
        <v>0</v>
      </c>
      <c r="E1141" s="11"/>
    </row>
    <row r="1142" spans="1:5" ht="19.5" customHeight="1">
      <c r="A1142" s="11" t="s">
        <v>932</v>
      </c>
      <c r="B1142" s="11"/>
      <c r="C1142" s="11"/>
      <c r="D1142" s="6">
        <f t="shared" si="17"/>
        <v>0</v>
      </c>
      <c r="E1142" s="11"/>
    </row>
    <row r="1143" spans="1:5" ht="19.5" customHeight="1">
      <c r="A1143" s="11" t="s">
        <v>933</v>
      </c>
      <c r="B1143" s="11"/>
      <c r="C1143" s="11"/>
      <c r="D1143" s="6">
        <f t="shared" si="17"/>
        <v>0</v>
      </c>
      <c r="E1143" s="11"/>
    </row>
    <row r="1144" spans="1:5" ht="19.5" customHeight="1">
      <c r="A1144" s="11" t="s">
        <v>934</v>
      </c>
      <c r="B1144" s="11"/>
      <c r="C1144" s="11"/>
      <c r="D1144" s="6">
        <f t="shared" si="17"/>
        <v>0</v>
      </c>
      <c r="E1144" s="11"/>
    </row>
    <row r="1145" spans="1:5" ht="19.5" customHeight="1">
      <c r="A1145" s="11" t="s">
        <v>935</v>
      </c>
      <c r="B1145" s="11"/>
      <c r="C1145" s="11"/>
      <c r="D1145" s="6">
        <f t="shared" si="17"/>
        <v>0</v>
      </c>
      <c r="E1145" s="11"/>
    </row>
    <row r="1146" spans="1:5" ht="19.5" customHeight="1">
      <c r="A1146" s="11" t="s">
        <v>936</v>
      </c>
      <c r="B1146" s="11"/>
      <c r="C1146" s="11"/>
      <c r="D1146" s="6">
        <f t="shared" si="17"/>
        <v>0</v>
      </c>
      <c r="E1146" s="11"/>
    </row>
    <row r="1147" spans="1:5" ht="19.5" customHeight="1">
      <c r="A1147" s="11" t="s">
        <v>688</v>
      </c>
      <c r="B1147" s="11"/>
      <c r="C1147" s="11"/>
      <c r="D1147" s="6">
        <f t="shared" si="17"/>
        <v>0</v>
      </c>
      <c r="E1147" s="11"/>
    </row>
    <row r="1148" spans="1:5" ht="19.5" customHeight="1">
      <c r="A1148" s="11" t="s">
        <v>937</v>
      </c>
      <c r="B1148" s="11"/>
      <c r="C1148" s="11"/>
      <c r="D1148" s="6">
        <f t="shared" si="17"/>
        <v>0</v>
      </c>
      <c r="E1148" s="11"/>
    </row>
    <row r="1149" spans="1:5" ht="19.5" customHeight="1">
      <c r="A1149" s="11" t="s">
        <v>938</v>
      </c>
      <c r="B1149" s="11"/>
      <c r="C1149" s="11"/>
      <c r="D1149" s="6">
        <f t="shared" si="17"/>
        <v>0</v>
      </c>
      <c r="E1149" s="11"/>
    </row>
    <row r="1150" spans="1:5" ht="19.5" customHeight="1">
      <c r="A1150" s="11" t="s">
        <v>939</v>
      </c>
      <c r="B1150" s="11"/>
      <c r="C1150" s="11"/>
      <c r="D1150" s="6">
        <f t="shared" si="17"/>
        <v>0</v>
      </c>
      <c r="E1150" s="11"/>
    </row>
    <row r="1151" spans="1:5" ht="19.5" customHeight="1">
      <c r="A1151" s="11" t="s">
        <v>940</v>
      </c>
      <c r="B1151" s="6">
        <f>B1152+B1172+B1191+B1200+B1213+B1228</f>
        <v>1123</v>
      </c>
      <c r="C1151" s="6">
        <f>C1152+C1172+C1191+C1200+C1213+C1228</f>
        <v>794</v>
      </c>
      <c r="D1151" s="6">
        <f t="shared" si="17"/>
        <v>70.7</v>
      </c>
      <c r="E1151" s="11"/>
    </row>
    <row r="1152" spans="1:5" ht="19.5" customHeight="1">
      <c r="A1152" s="11" t="s">
        <v>941</v>
      </c>
      <c r="B1152" s="6">
        <f>SUM(B1153:B1171)</f>
        <v>1062</v>
      </c>
      <c r="C1152" s="6">
        <f>SUM(C1153:C1171)</f>
        <v>593</v>
      </c>
      <c r="D1152" s="6">
        <f t="shared" si="17"/>
        <v>55.84</v>
      </c>
      <c r="E1152" s="11"/>
    </row>
    <row r="1153" spans="1:5" ht="19.5" customHeight="1">
      <c r="A1153" s="11" t="s">
        <v>669</v>
      </c>
      <c r="B1153" s="11">
        <v>747</v>
      </c>
      <c r="C1153" s="11">
        <v>389</v>
      </c>
      <c r="D1153" s="6">
        <f t="shared" si="17"/>
        <v>52.07</v>
      </c>
      <c r="E1153" s="11"/>
    </row>
    <row r="1154" spans="1:5" ht="19.5" customHeight="1">
      <c r="A1154" s="11" t="s">
        <v>670</v>
      </c>
      <c r="B1154" s="11"/>
      <c r="C1154" s="11"/>
      <c r="D1154" s="6">
        <f t="shared" si="17"/>
        <v>0</v>
      </c>
      <c r="E1154" s="11"/>
    </row>
    <row r="1155" spans="1:5" ht="19.5" customHeight="1">
      <c r="A1155" s="11" t="s">
        <v>671</v>
      </c>
      <c r="B1155" s="11"/>
      <c r="C1155" s="11"/>
      <c r="D1155" s="6">
        <f t="shared" si="17"/>
        <v>0</v>
      </c>
      <c r="E1155" s="11"/>
    </row>
    <row r="1156" spans="1:5" ht="19.5" customHeight="1">
      <c r="A1156" s="11" t="s">
        <v>942</v>
      </c>
      <c r="B1156" s="11">
        <v>35</v>
      </c>
      <c r="C1156" s="11"/>
      <c r="D1156" s="6">
        <f t="shared" si="17"/>
        <v>0</v>
      </c>
      <c r="E1156" s="11"/>
    </row>
    <row r="1157" spans="1:5" ht="19.5" customHeight="1">
      <c r="A1157" s="11" t="s">
        <v>943</v>
      </c>
      <c r="B1157" s="11"/>
      <c r="C1157" s="11"/>
      <c r="D1157" s="6">
        <f t="shared" si="17"/>
        <v>0</v>
      </c>
      <c r="E1157" s="11"/>
    </row>
    <row r="1158" spans="1:5" ht="19.5" customHeight="1">
      <c r="A1158" s="11" t="s">
        <v>944</v>
      </c>
      <c r="B1158" s="11"/>
      <c r="C1158" s="11"/>
      <c r="D1158" s="6">
        <f aca="true" t="shared" si="18" ref="D1158:D1221">ROUND(IF(B1158=0,0,C1158/B1158*100),2)</f>
        <v>0</v>
      </c>
      <c r="E1158" s="11"/>
    </row>
    <row r="1159" spans="1:5" ht="19.5" customHeight="1">
      <c r="A1159" s="11" t="s">
        <v>945</v>
      </c>
      <c r="B1159" s="11"/>
      <c r="C1159" s="11"/>
      <c r="D1159" s="6">
        <f t="shared" si="18"/>
        <v>0</v>
      </c>
      <c r="E1159" s="11"/>
    </row>
    <row r="1160" spans="1:5" ht="19.5" customHeight="1">
      <c r="A1160" s="11" t="s">
        <v>946</v>
      </c>
      <c r="B1160" s="11"/>
      <c r="C1160" s="11"/>
      <c r="D1160" s="6">
        <f t="shared" si="18"/>
        <v>0</v>
      </c>
      <c r="E1160" s="11"/>
    </row>
    <row r="1161" spans="1:5" ht="19.5" customHeight="1">
      <c r="A1161" s="11" t="s">
        <v>947</v>
      </c>
      <c r="B1161" s="11">
        <v>16</v>
      </c>
      <c r="C1161" s="11"/>
      <c r="D1161" s="6">
        <f t="shared" si="18"/>
        <v>0</v>
      </c>
      <c r="E1161" s="11"/>
    </row>
    <row r="1162" spans="1:5" ht="19.5" customHeight="1">
      <c r="A1162" s="11" t="s">
        <v>948</v>
      </c>
      <c r="B1162" s="11">
        <v>93</v>
      </c>
      <c r="C1162" s="11">
        <v>78</v>
      </c>
      <c r="D1162" s="6">
        <f t="shared" si="18"/>
        <v>83.87</v>
      </c>
      <c r="E1162" s="11"/>
    </row>
    <row r="1163" spans="1:5" ht="19.5" customHeight="1">
      <c r="A1163" s="11" t="s">
        <v>949</v>
      </c>
      <c r="B1163" s="11">
        <v>94</v>
      </c>
      <c r="C1163" s="11">
        <v>58</v>
      </c>
      <c r="D1163" s="6">
        <f t="shared" si="18"/>
        <v>61.7</v>
      </c>
      <c r="E1163" s="11"/>
    </row>
    <row r="1164" spans="1:5" ht="19.5" customHeight="1">
      <c r="A1164" s="11" t="s">
        <v>950</v>
      </c>
      <c r="B1164" s="11"/>
      <c r="C1164" s="11">
        <v>68</v>
      </c>
      <c r="D1164" s="6">
        <f t="shared" si="18"/>
        <v>0</v>
      </c>
      <c r="E1164" s="11"/>
    </row>
    <row r="1165" spans="1:5" ht="19.5" customHeight="1">
      <c r="A1165" s="11" t="s">
        <v>951</v>
      </c>
      <c r="B1165" s="11"/>
      <c r="C1165" s="11"/>
      <c r="D1165" s="6">
        <f t="shared" si="18"/>
        <v>0</v>
      </c>
      <c r="E1165" s="11"/>
    </row>
    <row r="1166" spans="1:5" ht="19.5" customHeight="1">
      <c r="A1166" s="11" t="s">
        <v>952</v>
      </c>
      <c r="B1166" s="11">
        <v>77</v>
      </c>
      <c r="C1166" s="11"/>
      <c r="D1166" s="6">
        <f t="shared" si="18"/>
        <v>0</v>
      </c>
      <c r="E1166" s="11"/>
    </row>
    <row r="1167" spans="1:5" ht="19.5" customHeight="1">
      <c r="A1167" s="11" t="s">
        <v>953</v>
      </c>
      <c r="B1167" s="11"/>
      <c r="C1167" s="11"/>
      <c r="D1167" s="6">
        <f t="shared" si="18"/>
        <v>0</v>
      </c>
      <c r="E1167" s="11"/>
    </row>
    <row r="1168" spans="1:5" ht="19.5" customHeight="1">
      <c r="A1168" s="11" t="s">
        <v>954</v>
      </c>
      <c r="B1168" s="11"/>
      <c r="C1168" s="11"/>
      <c r="D1168" s="6">
        <f t="shared" si="18"/>
        <v>0</v>
      </c>
      <c r="E1168" s="11"/>
    </row>
    <row r="1169" spans="1:5" ht="19.5" customHeight="1">
      <c r="A1169" s="11" t="s">
        <v>955</v>
      </c>
      <c r="B1169" s="11"/>
      <c r="C1169" s="11"/>
      <c r="D1169" s="6">
        <f t="shared" si="18"/>
        <v>0</v>
      </c>
      <c r="E1169" s="11"/>
    </row>
    <row r="1170" spans="1:5" ht="19.5" customHeight="1">
      <c r="A1170" s="11" t="s">
        <v>689</v>
      </c>
      <c r="B1170" s="11"/>
      <c r="C1170" s="11"/>
      <c r="D1170" s="6">
        <f t="shared" si="18"/>
        <v>0</v>
      </c>
      <c r="E1170" s="11"/>
    </row>
    <row r="1171" spans="1:5" ht="19.5" customHeight="1">
      <c r="A1171" s="11" t="s">
        <v>956</v>
      </c>
      <c r="B1171" s="11"/>
      <c r="C1171" s="11"/>
      <c r="D1171" s="6">
        <f t="shared" si="18"/>
        <v>0</v>
      </c>
      <c r="E1171" s="11"/>
    </row>
    <row r="1172" spans="1:5" ht="19.5" customHeight="1">
      <c r="A1172" s="11" t="s">
        <v>957</v>
      </c>
      <c r="B1172" s="6">
        <f>SUM(B1173:B1190)</f>
        <v>0</v>
      </c>
      <c r="C1172" s="6">
        <f>SUM(C1173:C1190)</f>
        <v>0</v>
      </c>
      <c r="D1172" s="6">
        <f t="shared" si="18"/>
        <v>0</v>
      </c>
      <c r="E1172" s="11"/>
    </row>
    <row r="1173" spans="1:5" ht="19.5" customHeight="1">
      <c r="A1173" s="11" t="s">
        <v>669</v>
      </c>
      <c r="B1173" s="11"/>
      <c r="C1173" s="11"/>
      <c r="D1173" s="6">
        <f t="shared" si="18"/>
        <v>0</v>
      </c>
      <c r="E1173" s="11"/>
    </row>
    <row r="1174" spans="1:5" ht="19.5" customHeight="1">
      <c r="A1174" s="11" t="s">
        <v>670</v>
      </c>
      <c r="B1174" s="11"/>
      <c r="C1174" s="11"/>
      <c r="D1174" s="6">
        <f t="shared" si="18"/>
        <v>0</v>
      </c>
      <c r="E1174" s="11"/>
    </row>
    <row r="1175" spans="1:5" ht="19.5" customHeight="1">
      <c r="A1175" s="11" t="s">
        <v>671</v>
      </c>
      <c r="B1175" s="11"/>
      <c r="C1175" s="11"/>
      <c r="D1175" s="6">
        <f t="shared" si="18"/>
        <v>0</v>
      </c>
      <c r="E1175" s="11"/>
    </row>
    <row r="1176" spans="1:5" ht="19.5" customHeight="1">
      <c r="A1176" s="11" t="s">
        <v>958</v>
      </c>
      <c r="B1176" s="11"/>
      <c r="C1176" s="11"/>
      <c r="D1176" s="6">
        <f t="shared" si="18"/>
        <v>0</v>
      </c>
      <c r="E1176" s="11"/>
    </row>
    <row r="1177" spans="1:5" ht="19.5" customHeight="1">
      <c r="A1177" s="11" t="s">
        <v>959</v>
      </c>
      <c r="B1177" s="11"/>
      <c r="C1177" s="11"/>
      <c r="D1177" s="6">
        <f t="shared" si="18"/>
        <v>0</v>
      </c>
      <c r="E1177" s="11"/>
    </row>
    <row r="1178" spans="1:5" ht="19.5" customHeight="1">
      <c r="A1178" s="11" t="s">
        <v>960</v>
      </c>
      <c r="B1178" s="11"/>
      <c r="C1178" s="11"/>
      <c r="D1178" s="6">
        <f t="shared" si="18"/>
        <v>0</v>
      </c>
      <c r="E1178" s="11"/>
    </row>
    <row r="1179" spans="1:5" ht="19.5" customHeight="1">
      <c r="A1179" s="11" t="s">
        <v>961</v>
      </c>
      <c r="B1179" s="11"/>
      <c r="C1179" s="11"/>
      <c r="D1179" s="6">
        <f t="shared" si="18"/>
        <v>0</v>
      </c>
      <c r="E1179" s="11"/>
    </row>
    <row r="1180" spans="1:5" ht="19.5" customHeight="1">
      <c r="A1180" s="11" t="s">
        <v>962</v>
      </c>
      <c r="B1180" s="11"/>
      <c r="C1180" s="11"/>
      <c r="D1180" s="6">
        <f t="shared" si="18"/>
        <v>0</v>
      </c>
      <c r="E1180" s="11"/>
    </row>
    <row r="1181" spans="1:5" ht="19.5" customHeight="1">
      <c r="A1181" s="11" t="s">
        <v>963</v>
      </c>
      <c r="B1181" s="11"/>
      <c r="C1181" s="11"/>
      <c r="D1181" s="6">
        <f t="shared" si="18"/>
        <v>0</v>
      </c>
      <c r="E1181" s="11"/>
    </row>
    <row r="1182" spans="1:5" ht="19.5" customHeight="1">
      <c r="A1182" s="11" t="s">
        <v>964</v>
      </c>
      <c r="B1182" s="11"/>
      <c r="C1182" s="11"/>
      <c r="D1182" s="6">
        <f t="shared" si="18"/>
        <v>0</v>
      </c>
      <c r="E1182" s="11"/>
    </row>
    <row r="1183" spans="1:5" ht="19.5" customHeight="1">
      <c r="A1183" s="11" t="s">
        <v>965</v>
      </c>
      <c r="B1183" s="11"/>
      <c r="C1183" s="11"/>
      <c r="D1183" s="6">
        <f t="shared" si="18"/>
        <v>0</v>
      </c>
      <c r="E1183" s="11"/>
    </row>
    <row r="1184" spans="1:5" ht="19.5" customHeight="1">
      <c r="A1184" s="11" t="s">
        <v>966</v>
      </c>
      <c r="B1184" s="11"/>
      <c r="C1184" s="11"/>
      <c r="D1184" s="6">
        <f t="shared" si="18"/>
        <v>0</v>
      </c>
      <c r="E1184" s="11"/>
    </row>
    <row r="1185" spans="1:5" ht="19.5" customHeight="1">
      <c r="A1185" s="11" t="s">
        <v>967</v>
      </c>
      <c r="B1185" s="11"/>
      <c r="C1185" s="11"/>
      <c r="D1185" s="6">
        <f t="shared" si="18"/>
        <v>0</v>
      </c>
      <c r="E1185" s="11"/>
    </row>
    <row r="1186" spans="1:5" ht="19.5" customHeight="1">
      <c r="A1186" s="11" t="s">
        <v>968</v>
      </c>
      <c r="B1186" s="11"/>
      <c r="C1186" s="11"/>
      <c r="D1186" s="6">
        <f t="shared" si="18"/>
        <v>0</v>
      </c>
      <c r="E1186" s="11"/>
    </row>
    <row r="1187" spans="1:5" ht="19.5" customHeight="1">
      <c r="A1187" s="11" t="s">
        <v>969</v>
      </c>
      <c r="B1187" s="11"/>
      <c r="C1187" s="11"/>
      <c r="D1187" s="6">
        <f t="shared" si="18"/>
        <v>0</v>
      </c>
      <c r="E1187" s="11"/>
    </row>
    <row r="1188" spans="1:5" ht="19.5" customHeight="1">
      <c r="A1188" s="11" t="s">
        <v>970</v>
      </c>
      <c r="B1188" s="11"/>
      <c r="C1188" s="11"/>
      <c r="D1188" s="6">
        <f t="shared" si="18"/>
        <v>0</v>
      </c>
      <c r="E1188" s="11"/>
    </row>
    <row r="1189" spans="1:5" ht="19.5" customHeight="1">
      <c r="A1189" s="11" t="s">
        <v>689</v>
      </c>
      <c r="B1189" s="11"/>
      <c r="C1189" s="11"/>
      <c r="D1189" s="6">
        <f t="shared" si="18"/>
        <v>0</v>
      </c>
      <c r="E1189" s="11"/>
    </row>
    <row r="1190" spans="1:5" ht="19.5" customHeight="1">
      <c r="A1190" s="11" t="s">
        <v>971</v>
      </c>
      <c r="B1190" s="11"/>
      <c r="C1190" s="11"/>
      <c r="D1190" s="6">
        <f t="shared" si="18"/>
        <v>0</v>
      </c>
      <c r="E1190" s="11"/>
    </row>
    <row r="1191" spans="1:5" ht="19.5" customHeight="1">
      <c r="A1191" s="11" t="s">
        <v>972</v>
      </c>
      <c r="B1191" s="6">
        <f>SUM(B1192:B1199)</f>
        <v>0</v>
      </c>
      <c r="C1191" s="6">
        <f>SUM(C1192:C1199)</f>
        <v>0</v>
      </c>
      <c r="D1191" s="6">
        <f t="shared" si="18"/>
        <v>0</v>
      </c>
      <c r="E1191" s="11"/>
    </row>
    <row r="1192" spans="1:5" ht="19.5" customHeight="1">
      <c r="A1192" s="11" t="s">
        <v>669</v>
      </c>
      <c r="B1192" s="11"/>
      <c r="C1192" s="11"/>
      <c r="D1192" s="6">
        <f t="shared" si="18"/>
        <v>0</v>
      </c>
      <c r="E1192" s="11"/>
    </row>
    <row r="1193" spans="1:5" ht="19.5" customHeight="1">
      <c r="A1193" s="11" t="s">
        <v>670</v>
      </c>
      <c r="B1193" s="11"/>
      <c r="C1193" s="11"/>
      <c r="D1193" s="6">
        <f t="shared" si="18"/>
        <v>0</v>
      </c>
      <c r="E1193" s="11"/>
    </row>
    <row r="1194" spans="1:5" ht="19.5" customHeight="1">
      <c r="A1194" s="11" t="s">
        <v>671</v>
      </c>
      <c r="B1194" s="11"/>
      <c r="C1194" s="11"/>
      <c r="D1194" s="6">
        <f t="shared" si="18"/>
        <v>0</v>
      </c>
      <c r="E1194" s="11"/>
    </row>
    <row r="1195" spans="1:5" ht="19.5" customHeight="1">
      <c r="A1195" s="11" t="s">
        <v>973</v>
      </c>
      <c r="B1195" s="11"/>
      <c r="C1195" s="11"/>
      <c r="D1195" s="6">
        <f t="shared" si="18"/>
        <v>0</v>
      </c>
      <c r="E1195" s="11"/>
    </row>
    <row r="1196" spans="1:5" ht="19.5" customHeight="1">
      <c r="A1196" s="11" t="s">
        <v>974</v>
      </c>
      <c r="B1196" s="11"/>
      <c r="C1196" s="11"/>
      <c r="D1196" s="6">
        <f t="shared" si="18"/>
        <v>0</v>
      </c>
      <c r="E1196" s="11"/>
    </row>
    <row r="1197" spans="1:5" ht="19.5" customHeight="1">
      <c r="A1197" s="11" t="s">
        <v>975</v>
      </c>
      <c r="B1197" s="11"/>
      <c r="C1197" s="11"/>
      <c r="D1197" s="6">
        <f t="shared" si="18"/>
        <v>0</v>
      </c>
      <c r="E1197" s="11"/>
    </row>
    <row r="1198" spans="1:5" ht="19.5" customHeight="1">
      <c r="A1198" s="11" t="s">
        <v>689</v>
      </c>
      <c r="B1198" s="11"/>
      <c r="C1198" s="11"/>
      <c r="D1198" s="6">
        <f t="shared" si="18"/>
        <v>0</v>
      </c>
      <c r="E1198" s="11"/>
    </row>
    <row r="1199" spans="1:5" ht="19.5" customHeight="1">
      <c r="A1199" s="11" t="s">
        <v>976</v>
      </c>
      <c r="B1199" s="11"/>
      <c r="C1199" s="11"/>
      <c r="D1199" s="6">
        <f t="shared" si="18"/>
        <v>0</v>
      </c>
      <c r="E1199" s="11"/>
    </row>
    <row r="1200" spans="1:5" ht="19.5" customHeight="1">
      <c r="A1200" s="11" t="s">
        <v>977</v>
      </c>
      <c r="B1200" s="6">
        <f>SUM(B1201:B1212)</f>
        <v>61</v>
      </c>
      <c r="C1200" s="6">
        <f>SUM(C1201:C1212)</f>
        <v>56</v>
      </c>
      <c r="D1200" s="6">
        <f t="shared" si="18"/>
        <v>91.8</v>
      </c>
      <c r="E1200" s="11"/>
    </row>
    <row r="1201" spans="1:5" ht="19.5" customHeight="1">
      <c r="A1201" s="11" t="s">
        <v>669</v>
      </c>
      <c r="B1201" s="11">
        <v>60</v>
      </c>
      <c r="C1201" s="11">
        <v>56</v>
      </c>
      <c r="D1201" s="6">
        <f t="shared" si="18"/>
        <v>93.33</v>
      </c>
      <c r="E1201" s="11"/>
    </row>
    <row r="1202" spans="1:5" ht="19.5" customHeight="1">
      <c r="A1202" s="11" t="s">
        <v>670</v>
      </c>
      <c r="B1202" s="11"/>
      <c r="C1202" s="11"/>
      <c r="D1202" s="6">
        <f t="shared" si="18"/>
        <v>0</v>
      </c>
      <c r="E1202" s="11"/>
    </row>
    <row r="1203" spans="1:5" ht="19.5" customHeight="1">
      <c r="A1203" s="11" t="s">
        <v>671</v>
      </c>
      <c r="B1203" s="11"/>
      <c r="C1203" s="11"/>
      <c r="D1203" s="6">
        <f t="shared" si="18"/>
        <v>0</v>
      </c>
      <c r="E1203" s="11"/>
    </row>
    <row r="1204" spans="1:5" ht="19.5" customHeight="1">
      <c r="A1204" s="11" t="s">
        <v>978</v>
      </c>
      <c r="B1204" s="11"/>
      <c r="C1204" s="11"/>
      <c r="D1204" s="6">
        <f t="shared" si="18"/>
        <v>0</v>
      </c>
      <c r="E1204" s="11"/>
    </row>
    <row r="1205" spans="1:5" ht="19.5" customHeight="1">
      <c r="A1205" s="11" t="s">
        <v>979</v>
      </c>
      <c r="B1205" s="11"/>
      <c r="C1205" s="11"/>
      <c r="D1205" s="6">
        <f t="shared" si="18"/>
        <v>0</v>
      </c>
      <c r="E1205" s="11"/>
    </row>
    <row r="1206" spans="1:5" ht="19.5" customHeight="1">
      <c r="A1206" s="11" t="s">
        <v>980</v>
      </c>
      <c r="B1206" s="11"/>
      <c r="C1206" s="11"/>
      <c r="D1206" s="6">
        <f t="shared" si="18"/>
        <v>0</v>
      </c>
      <c r="E1206" s="11"/>
    </row>
    <row r="1207" spans="1:5" ht="19.5" customHeight="1">
      <c r="A1207" s="11" t="s">
        <v>981</v>
      </c>
      <c r="B1207" s="11"/>
      <c r="C1207" s="11"/>
      <c r="D1207" s="6">
        <f t="shared" si="18"/>
        <v>0</v>
      </c>
      <c r="E1207" s="11"/>
    </row>
    <row r="1208" spans="1:5" ht="19.5" customHeight="1">
      <c r="A1208" s="11" t="s">
        <v>982</v>
      </c>
      <c r="B1208" s="11"/>
      <c r="C1208" s="11"/>
      <c r="D1208" s="6">
        <f t="shared" si="18"/>
        <v>0</v>
      </c>
      <c r="E1208" s="11"/>
    </row>
    <row r="1209" spans="1:5" ht="19.5" customHeight="1">
      <c r="A1209" s="11" t="s">
        <v>983</v>
      </c>
      <c r="B1209" s="11"/>
      <c r="C1209" s="11"/>
      <c r="D1209" s="6">
        <f t="shared" si="18"/>
        <v>0</v>
      </c>
      <c r="E1209" s="11"/>
    </row>
    <row r="1210" spans="1:5" ht="19.5" customHeight="1">
      <c r="A1210" s="11" t="s">
        <v>984</v>
      </c>
      <c r="B1210" s="11"/>
      <c r="C1210" s="11"/>
      <c r="D1210" s="6">
        <f t="shared" si="18"/>
        <v>0</v>
      </c>
      <c r="E1210" s="11"/>
    </row>
    <row r="1211" spans="1:5" ht="19.5" customHeight="1">
      <c r="A1211" s="11" t="s">
        <v>985</v>
      </c>
      <c r="B1211" s="11"/>
      <c r="C1211" s="11"/>
      <c r="D1211" s="6">
        <f t="shared" si="18"/>
        <v>0</v>
      </c>
      <c r="E1211" s="11"/>
    </row>
    <row r="1212" spans="1:5" ht="19.5" customHeight="1">
      <c r="A1212" s="11" t="s">
        <v>986</v>
      </c>
      <c r="B1212" s="11">
        <v>1</v>
      </c>
      <c r="C1212" s="11"/>
      <c r="D1212" s="6">
        <f t="shared" si="18"/>
        <v>0</v>
      </c>
      <c r="E1212" s="11"/>
    </row>
    <row r="1213" spans="1:5" ht="19.5" customHeight="1">
      <c r="A1213" s="11" t="s">
        <v>987</v>
      </c>
      <c r="B1213" s="6">
        <f>SUM(B1214:B1227)</f>
        <v>0</v>
      </c>
      <c r="C1213" s="6">
        <f>SUM(C1214:C1227)</f>
        <v>145</v>
      </c>
      <c r="D1213" s="6">
        <f t="shared" si="18"/>
        <v>0</v>
      </c>
      <c r="E1213" s="11"/>
    </row>
    <row r="1214" spans="1:5" ht="19.5" customHeight="1">
      <c r="A1214" s="11" t="s">
        <v>669</v>
      </c>
      <c r="B1214" s="11"/>
      <c r="C1214" s="11"/>
      <c r="D1214" s="6">
        <f t="shared" si="18"/>
        <v>0</v>
      </c>
      <c r="E1214" s="11"/>
    </row>
    <row r="1215" spans="1:5" ht="19.5" customHeight="1">
      <c r="A1215" s="11" t="s">
        <v>670</v>
      </c>
      <c r="B1215" s="11"/>
      <c r="C1215" s="11"/>
      <c r="D1215" s="6">
        <f t="shared" si="18"/>
        <v>0</v>
      </c>
      <c r="E1215" s="11"/>
    </row>
    <row r="1216" spans="1:5" ht="19.5" customHeight="1">
      <c r="A1216" s="11" t="s">
        <v>671</v>
      </c>
      <c r="B1216" s="11"/>
      <c r="C1216" s="11"/>
      <c r="D1216" s="6">
        <f t="shared" si="18"/>
        <v>0</v>
      </c>
      <c r="E1216" s="11"/>
    </row>
    <row r="1217" spans="1:5" ht="19.5" customHeight="1">
      <c r="A1217" s="11" t="s">
        <v>988</v>
      </c>
      <c r="B1217" s="11"/>
      <c r="C1217" s="11"/>
      <c r="D1217" s="6">
        <f t="shared" si="18"/>
        <v>0</v>
      </c>
      <c r="E1217" s="11"/>
    </row>
    <row r="1218" spans="1:5" ht="19.5" customHeight="1">
      <c r="A1218" s="11" t="s">
        <v>989</v>
      </c>
      <c r="B1218" s="11"/>
      <c r="C1218" s="11"/>
      <c r="D1218" s="6">
        <f t="shared" si="18"/>
        <v>0</v>
      </c>
      <c r="E1218" s="11"/>
    </row>
    <row r="1219" spans="1:5" ht="19.5" customHeight="1">
      <c r="A1219" s="11" t="s">
        <v>990</v>
      </c>
      <c r="B1219" s="11"/>
      <c r="C1219" s="11"/>
      <c r="D1219" s="6">
        <f t="shared" si="18"/>
        <v>0</v>
      </c>
      <c r="E1219" s="11"/>
    </row>
    <row r="1220" spans="1:5" ht="19.5" customHeight="1">
      <c r="A1220" s="11" t="s">
        <v>991</v>
      </c>
      <c r="B1220" s="11"/>
      <c r="C1220" s="11">
        <v>20</v>
      </c>
      <c r="D1220" s="6">
        <f t="shared" si="18"/>
        <v>0</v>
      </c>
      <c r="E1220" s="11"/>
    </row>
    <row r="1221" spans="1:5" ht="19.5" customHeight="1">
      <c r="A1221" s="11" t="s">
        <v>992</v>
      </c>
      <c r="B1221" s="11"/>
      <c r="C1221" s="11"/>
      <c r="D1221" s="6">
        <f t="shared" si="18"/>
        <v>0</v>
      </c>
      <c r="E1221" s="11"/>
    </row>
    <row r="1222" spans="1:5" ht="19.5" customHeight="1">
      <c r="A1222" s="11" t="s">
        <v>993</v>
      </c>
      <c r="B1222" s="11"/>
      <c r="C1222" s="11"/>
      <c r="D1222" s="6">
        <f aca="true" t="shared" si="19" ref="D1222:D1285">ROUND(IF(B1222=0,0,C1222/B1222*100),2)</f>
        <v>0</v>
      </c>
      <c r="E1222" s="11"/>
    </row>
    <row r="1223" spans="1:5" ht="19.5" customHeight="1">
      <c r="A1223" s="11" t="s">
        <v>994</v>
      </c>
      <c r="B1223" s="11"/>
      <c r="C1223" s="11">
        <v>125</v>
      </c>
      <c r="D1223" s="6">
        <f t="shared" si="19"/>
        <v>0</v>
      </c>
      <c r="E1223" s="11"/>
    </row>
    <row r="1224" spans="1:5" ht="19.5" customHeight="1">
      <c r="A1224" s="11" t="s">
        <v>995</v>
      </c>
      <c r="B1224" s="11"/>
      <c r="C1224" s="11"/>
      <c r="D1224" s="6">
        <f t="shared" si="19"/>
        <v>0</v>
      </c>
      <c r="E1224" s="11"/>
    </row>
    <row r="1225" spans="1:5" ht="19.5" customHeight="1">
      <c r="A1225" s="11" t="s">
        <v>996</v>
      </c>
      <c r="B1225" s="11"/>
      <c r="C1225" s="11"/>
      <c r="D1225" s="6">
        <f t="shared" si="19"/>
        <v>0</v>
      </c>
      <c r="E1225" s="11"/>
    </row>
    <row r="1226" spans="1:5" ht="19.5" customHeight="1">
      <c r="A1226" s="11" t="s">
        <v>997</v>
      </c>
      <c r="B1226" s="11"/>
      <c r="C1226" s="11"/>
      <c r="D1226" s="6">
        <f t="shared" si="19"/>
        <v>0</v>
      </c>
      <c r="E1226" s="11"/>
    </row>
    <row r="1227" spans="1:5" ht="19.5" customHeight="1">
      <c r="A1227" s="11" t="s">
        <v>998</v>
      </c>
      <c r="B1227" s="11"/>
      <c r="C1227" s="11"/>
      <c r="D1227" s="6">
        <f t="shared" si="19"/>
        <v>0</v>
      </c>
      <c r="E1227" s="11"/>
    </row>
    <row r="1228" spans="1:5" ht="19.5" customHeight="1">
      <c r="A1228" s="11" t="s">
        <v>999</v>
      </c>
      <c r="B1228" s="11"/>
      <c r="C1228" s="11"/>
      <c r="D1228" s="6">
        <f t="shared" si="19"/>
        <v>0</v>
      </c>
      <c r="E1228" s="11"/>
    </row>
    <row r="1229" spans="1:5" ht="19.5" customHeight="1">
      <c r="A1229" s="11" t="s">
        <v>1000</v>
      </c>
      <c r="B1229" s="6">
        <f>B1230+B1239+B1243</f>
        <v>3271</v>
      </c>
      <c r="C1229" s="6">
        <f>C1230+C1239+C1243</f>
        <v>8211</v>
      </c>
      <c r="D1229" s="6">
        <f t="shared" si="19"/>
        <v>251.02</v>
      </c>
      <c r="E1229" s="11"/>
    </row>
    <row r="1230" spans="1:5" ht="19.5" customHeight="1">
      <c r="A1230" s="11" t="s">
        <v>1001</v>
      </c>
      <c r="B1230" s="6">
        <f>SUM(B1231:B1238)</f>
        <v>3271</v>
      </c>
      <c r="C1230" s="6">
        <f>SUM(C1231:C1238)</f>
        <v>3470</v>
      </c>
      <c r="D1230" s="6">
        <f t="shared" si="19"/>
        <v>106.08</v>
      </c>
      <c r="E1230" s="11"/>
    </row>
    <row r="1231" spans="1:5" ht="19.5" customHeight="1">
      <c r="A1231" s="11" t="s">
        <v>1002</v>
      </c>
      <c r="B1231" s="11"/>
      <c r="C1231" s="11">
        <v>1434</v>
      </c>
      <c r="D1231" s="6">
        <f t="shared" si="19"/>
        <v>0</v>
      </c>
      <c r="E1231" s="11"/>
    </row>
    <row r="1232" spans="1:5" ht="19.5" customHeight="1">
      <c r="A1232" s="11" t="s">
        <v>1003</v>
      </c>
      <c r="B1232" s="11"/>
      <c r="C1232" s="11"/>
      <c r="D1232" s="6">
        <f t="shared" si="19"/>
        <v>0</v>
      </c>
      <c r="E1232" s="11"/>
    </row>
    <row r="1233" spans="1:5" ht="19.5" customHeight="1">
      <c r="A1233" s="11" t="s">
        <v>1004</v>
      </c>
      <c r="B1233" s="11">
        <v>999</v>
      </c>
      <c r="C1233" s="11">
        <v>1146</v>
      </c>
      <c r="D1233" s="6">
        <f t="shared" si="19"/>
        <v>114.71</v>
      </c>
      <c r="E1233" s="11"/>
    </row>
    <row r="1234" spans="1:5" ht="19.5" customHeight="1">
      <c r="A1234" s="11" t="s">
        <v>1005</v>
      </c>
      <c r="B1234" s="11"/>
      <c r="C1234" s="11"/>
      <c r="D1234" s="6">
        <f t="shared" si="19"/>
        <v>0</v>
      </c>
      <c r="E1234" s="11"/>
    </row>
    <row r="1235" spans="1:5" ht="19.5" customHeight="1">
      <c r="A1235" s="11" t="s">
        <v>1006</v>
      </c>
      <c r="B1235" s="11">
        <v>1669</v>
      </c>
      <c r="C1235" s="11">
        <v>800</v>
      </c>
      <c r="D1235" s="6">
        <f t="shared" si="19"/>
        <v>47.93</v>
      </c>
      <c r="E1235" s="11"/>
    </row>
    <row r="1236" spans="1:5" ht="19.5" customHeight="1">
      <c r="A1236" s="11" t="s">
        <v>1007</v>
      </c>
      <c r="B1236" s="11">
        <v>53</v>
      </c>
      <c r="C1236" s="11">
        <v>60</v>
      </c>
      <c r="D1236" s="6">
        <f t="shared" si="19"/>
        <v>113.21</v>
      </c>
      <c r="E1236" s="11"/>
    </row>
    <row r="1237" spans="1:5" ht="19.5" customHeight="1">
      <c r="A1237" s="11" t="s">
        <v>1008</v>
      </c>
      <c r="B1237" s="11">
        <v>269</v>
      </c>
      <c r="C1237" s="11">
        <v>30</v>
      </c>
      <c r="D1237" s="6">
        <f t="shared" si="19"/>
        <v>11.15</v>
      </c>
      <c r="E1237" s="11"/>
    </row>
    <row r="1238" spans="1:5" ht="19.5" customHeight="1">
      <c r="A1238" s="11" t="s">
        <v>1009</v>
      </c>
      <c r="B1238" s="11">
        <v>281</v>
      </c>
      <c r="C1238" s="11"/>
      <c r="D1238" s="6">
        <f t="shared" si="19"/>
        <v>0</v>
      </c>
      <c r="E1238" s="11"/>
    </row>
    <row r="1239" spans="1:5" ht="19.5" customHeight="1">
      <c r="A1239" s="11" t="s">
        <v>1010</v>
      </c>
      <c r="B1239" s="6">
        <f>SUM(B1240:B1242)</f>
        <v>0</v>
      </c>
      <c r="C1239" s="6">
        <f>SUM(C1240:C1242)</f>
        <v>4741</v>
      </c>
      <c r="D1239" s="6">
        <f t="shared" si="19"/>
        <v>0</v>
      </c>
      <c r="E1239" s="11"/>
    </row>
    <row r="1240" spans="1:5" ht="19.5" customHeight="1">
      <c r="A1240" s="11" t="s">
        <v>1011</v>
      </c>
      <c r="B1240" s="11"/>
      <c r="C1240" s="11">
        <v>4741</v>
      </c>
      <c r="D1240" s="6">
        <f t="shared" si="19"/>
        <v>0</v>
      </c>
      <c r="E1240" s="11"/>
    </row>
    <row r="1241" spans="1:5" ht="19.5" customHeight="1">
      <c r="A1241" s="11" t="s">
        <v>1012</v>
      </c>
      <c r="B1241" s="11"/>
      <c r="C1241" s="11"/>
      <c r="D1241" s="6">
        <f t="shared" si="19"/>
        <v>0</v>
      </c>
      <c r="E1241" s="11"/>
    </row>
    <row r="1242" spans="1:5" ht="19.5" customHeight="1">
      <c r="A1242" s="11" t="s">
        <v>1013</v>
      </c>
      <c r="B1242" s="11"/>
      <c r="C1242" s="11"/>
      <c r="D1242" s="6">
        <f t="shared" si="19"/>
        <v>0</v>
      </c>
      <c r="E1242" s="11"/>
    </row>
    <row r="1243" spans="1:5" ht="19.5" customHeight="1">
      <c r="A1243" s="11" t="s">
        <v>1014</v>
      </c>
      <c r="B1243" s="6">
        <f>SUM(B1244:B1246)</f>
        <v>0</v>
      </c>
      <c r="C1243" s="6">
        <f>SUM(C1244:C1246)</f>
        <v>0</v>
      </c>
      <c r="D1243" s="6">
        <f t="shared" si="19"/>
        <v>0</v>
      </c>
      <c r="E1243" s="11"/>
    </row>
    <row r="1244" spans="1:5" ht="19.5" customHeight="1">
      <c r="A1244" s="11" t="s">
        <v>1015</v>
      </c>
      <c r="B1244" s="11"/>
      <c r="C1244" s="11"/>
      <c r="D1244" s="6">
        <f t="shared" si="19"/>
        <v>0</v>
      </c>
      <c r="E1244" s="11"/>
    </row>
    <row r="1245" spans="1:5" ht="19.5" customHeight="1">
      <c r="A1245" s="11" t="s">
        <v>1016</v>
      </c>
      <c r="B1245" s="11"/>
      <c r="C1245" s="11"/>
      <c r="D1245" s="6">
        <f t="shared" si="19"/>
        <v>0</v>
      </c>
      <c r="E1245" s="11"/>
    </row>
    <row r="1246" spans="1:5" ht="19.5" customHeight="1">
      <c r="A1246" s="11" t="s">
        <v>1017</v>
      </c>
      <c r="B1246" s="11"/>
      <c r="C1246" s="11"/>
      <c r="D1246" s="6">
        <f t="shared" si="19"/>
        <v>0</v>
      </c>
      <c r="E1246" s="11"/>
    </row>
    <row r="1247" spans="1:5" ht="19.5" customHeight="1">
      <c r="A1247" s="11" t="s">
        <v>1018</v>
      </c>
      <c r="B1247" s="6">
        <f>B1248+B1263+B1277+B1282+B1288</f>
        <v>359</v>
      </c>
      <c r="C1247" s="6">
        <f>C1248+C1263+C1277+C1282+C1288</f>
        <v>476</v>
      </c>
      <c r="D1247" s="6">
        <f t="shared" si="19"/>
        <v>132.59</v>
      </c>
      <c r="E1247" s="11"/>
    </row>
    <row r="1248" spans="1:5" ht="19.5" customHeight="1">
      <c r="A1248" s="11" t="s">
        <v>1019</v>
      </c>
      <c r="B1248" s="6">
        <f>SUM(B1249:B1262)</f>
        <v>197</v>
      </c>
      <c r="C1248" s="6">
        <f>SUM(C1249:C1262)</f>
        <v>317</v>
      </c>
      <c r="D1248" s="6">
        <f t="shared" si="19"/>
        <v>160.91</v>
      </c>
      <c r="E1248" s="11"/>
    </row>
    <row r="1249" spans="1:5" ht="19.5" customHeight="1">
      <c r="A1249" s="11" t="s">
        <v>669</v>
      </c>
      <c r="B1249" s="11">
        <v>131</v>
      </c>
      <c r="C1249" s="11">
        <v>265</v>
      </c>
      <c r="D1249" s="6">
        <f t="shared" si="19"/>
        <v>202.29</v>
      </c>
      <c r="E1249" s="11"/>
    </row>
    <row r="1250" spans="1:5" ht="19.5" customHeight="1">
      <c r="A1250" s="11" t="s">
        <v>670</v>
      </c>
      <c r="B1250" s="11"/>
      <c r="C1250" s="11"/>
      <c r="D1250" s="6">
        <f t="shared" si="19"/>
        <v>0</v>
      </c>
      <c r="E1250" s="11"/>
    </row>
    <row r="1251" spans="1:5" ht="19.5" customHeight="1">
      <c r="A1251" s="11" t="s">
        <v>671</v>
      </c>
      <c r="B1251" s="11"/>
      <c r="C1251" s="11"/>
      <c r="D1251" s="6">
        <f t="shared" si="19"/>
        <v>0</v>
      </c>
      <c r="E1251" s="11"/>
    </row>
    <row r="1252" spans="1:5" ht="19.5" customHeight="1">
      <c r="A1252" s="11" t="s">
        <v>1020</v>
      </c>
      <c r="B1252" s="11"/>
      <c r="C1252" s="11"/>
      <c r="D1252" s="6">
        <f t="shared" si="19"/>
        <v>0</v>
      </c>
      <c r="E1252" s="11"/>
    </row>
    <row r="1253" spans="1:5" ht="19.5" customHeight="1">
      <c r="A1253" s="11" t="s">
        <v>1021</v>
      </c>
      <c r="B1253" s="11"/>
      <c r="C1253" s="11"/>
      <c r="D1253" s="6">
        <f t="shared" si="19"/>
        <v>0</v>
      </c>
      <c r="E1253" s="11"/>
    </row>
    <row r="1254" spans="1:5" ht="19.5" customHeight="1">
      <c r="A1254" s="11" t="s">
        <v>1022</v>
      </c>
      <c r="B1254" s="11"/>
      <c r="C1254" s="11"/>
      <c r="D1254" s="6">
        <f t="shared" si="19"/>
        <v>0</v>
      </c>
      <c r="E1254" s="11"/>
    </row>
    <row r="1255" spans="1:5" ht="19.5" customHeight="1">
      <c r="A1255" s="11" t="s">
        <v>1023</v>
      </c>
      <c r="B1255" s="11"/>
      <c r="C1255" s="11"/>
      <c r="D1255" s="6">
        <f t="shared" si="19"/>
        <v>0</v>
      </c>
      <c r="E1255" s="11"/>
    </row>
    <row r="1256" spans="1:5" ht="19.5" customHeight="1">
      <c r="A1256" s="11" t="s">
        <v>1024</v>
      </c>
      <c r="B1256" s="11"/>
      <c r="C1256" s="11"/>
      <c r="D1256" s="6">
        <f t="shared" si="19"/>
        <v>0</v>
      </c>
      <c r="E1256" s="11"/>
    </row>
    <row r="1257" spans="1:5" ht="19.5" customHeight="1">
      <c r="A1257" s="11" t="s">
        <v>1025</v>
      </c>
      <c r="B1257" s="11"/>
      <c r="C1257" s="11"/>
      <c r="D1257" s="6">
        <f t="shared" si="19"/>
        <v>0</v>
      </c>
      <c r="E1257" s="11"/>
    </row>
    <row r="1258" spans="1:5" ht="19.5" customHeight="1">
      <c r="A1258" s="11" t="s">
        <v>1026</v>
      </c>
      <c r="B1258" s="11"/>
      <c r="C1258" s="11"/>
      <c r="D1258" s="6">
        <f t="shared" si="19"/>
        <v>0</v>
      </c>
      <c r="E1258" s="11"/>
    </row>
    <row r="1259" spans="1:5" ht="19.5" customHeight="1">
      <c r="A1259" s="11" t="s">
        <v>1027</v>
      </c>
      <c r="B1259" s="11"/>
      <c r="C1259" s="11">
        <v>52</v>
      </c>
      <c r="D1259" s="6">
        <f t="shared" si="19"/>
        <v>0</v>
      </c>
      <c r="E1259" s="11"/>
    </row>
    <row r="1260" spans="1:5" ht="19.5" customHeight="1">
      <c r="A1260" s="11" t="s">
        <v>1028</v>
      </c>
      <c r="B1260" s="11"/>
      <c r="C1260" s="11"/>
      <c r="D1260" s="6">
        <f t="shared" si="19"/>
        <v>0</v>
      </c>
      <c r="E1260" s="11"/>
    </row>
    <row r="1261" spans="1:5" ht="19.5" customHeight="1">
      <c r="A1261" s="11" t="s">
        <v>689</v>
      </c>
      <c r="B1261" s="11"/>
      <c r="C1261" s="11"/>
      <c r="D1261" s="6">
        <f t="shared" si="19"/>
        <v>0</v>
      </c>
      <c r="E1261" s="11"/>
    </row>
    <row r="1262" spans="1:5" ht="19.5" customHeight="1">
      <c r="A1262" s="11" t="s">
        <v>1029</v>
      </c>
      <c r="B1262" s="11">
        <v>66</v>
      </c>
      <c r="C1262" s="11"/>
      <c r="D1262" s="6">
        <f t="shared" si="19"/>
        <v>0</v>
      </c>
      <c r="E1262" s="11"/>
    </row>
    <row r="1263" spans="1:5" ht="19.5" customHeight="1">
      <c r="A1263" s="11" t="s">
        <v>1030</v>
      </c>
      <c r="B1263" s="6">
        <f>SUM(B1264:B1276)</f>
        <v>162</v>
      </c>
      <c r="C1263" s="6">
        <f>SUM(C1264:C1276)</f>
        <v>0</v>
      </c>
      <c r="D1263" s="6">
        <f t="shared" si="19"/>
        <v>0</v>
      </c>
      <c r="E1263" s="11"/>
    </row>
    <row r="1264" spans="1:5" ht="19.5" customHeight="1">
      <c r="A1264" s="11" t="s">
        <v>669</v>
      </c>
      <c r="B1264" s="11"/>
      <c r="C1264" s="11"/>
      <c r="D1264" s="6">
        <f t="shared" si="19"/>
        <v>0</v>
      </c>
      <c r="E1264" s="11"/>
    </row>
    <row r="1265" spans="1:5" ht="19.5" customHeight="1">
      <c r="A1265" s="11" t="s">
        <v>670</v>
      </c>
      <c r="B1265" s="11"/>
      <c r="C1265" s="11"/>
      <c r="D1265" s="6">
        <f t="shared" si="19"/>
        <v>0</v>
      </c>
      <c r="E1265" s="11"/>
    </row>
    <row r="1266" spans="1:5" ht="19.5" customHeight="1">
      <c r="A1266" s="11" t="s">
        <v>671</v>
      </c>
      <c r="B1266" s="11"/>
      <c r="C1266" s="11"/>
      <c r="D1266" s="6">
        <f t="shared" si="19"/>
        <v>0</v>
      </c>
      <c r="E1266" s="11"/>
    </row>
    <row r="1267" spans="1:5" ht="19.5" customHeight="1">
      <c r="A1267" s="11" t="s">
        <v>1031</v>
      </c>
      <c r="B1267" s="11"/>
      <c r="C1267" s="11"/>
      <c r="D1267" s="6">
        <f t="shared" si="19"/>
        <v>0</v>
      </c>
      <c r="E1267" s="11"/>
    </row>
    <row r="1268" spans="1:5" ht="19.5" customHeight="1">
      <c r="A1268" s="11" t="s">
        <v>1032</v>
      </c>
      <c r="B1268" s="11"/>
      <c r="C1268" s="11"/>
      <c r="D1268" s="6">
        <f t="shared" si="19"/>
        <v>0</v>
      </c>
      <c r="E1268" s="11"/>
    </row>
    <row r="1269" spans="1:5" ht="19.5" customHeight="1">
      <c r="A1269" s="11" t="s">
        <v>1033</v>
      </c>
      <c r="B1269" s="11"/>
      <c r="C1269" s="11"/>
      <c r="D1269" s="6">
        <f t="shared" si="19"/>
        <v>0</v>
      </c>
      <c r="E1269" s="11"/>
    </row>
    <row r="1270" spans="1:5" ht="19.5" customHeight="1">
      <c r="A1270" s="11" t="s">
        <v>1034</v>
      </c>
      <c r="B1270" s="11"/>
      <c r="C1270" s="11"/>
      <c r="D1270" s="6">
        <f t="shared" si="19"/>
        <v>0</v>
      </c>
      <c r="E1270" s="11"/>
    </row>
    <row r="1271" spans="1:5" ht="19.5" customHeight="1">
      <c r="A1271" s="11" t="s">
        <v>1035</v>
      </c>
      <c r="B1271" s="11"/>
      <c r="C1271" s="11"/>
      <c r="D1271" s="6">
        <f t="shared" si="19"/>
        <v>0</v>
      </c>
      <c r="E1271" s="11"/>
    </row>
    <row r="1272" spans="1:5" ht="19.5" customHeight="1">
      <c r="A1272" s="11" t="s">
        <v>1036</v>
      </c>
      <c r="B1272" s="11"/>
      <c r="C1272" s="11"/>
      <c r="D1272" s="6">
        <f t="shared" si="19"/>
        <v>0</v>
      </c>
      <c r="E1272" s="11"/>
    </row>
    <row r="1273" spans="1:5" ht="19.5" customHeight="1">
      <c r="A1273" s="11" t="s">
        <v>1037</v>
      </c>
      <c r="B1273" s="11">
        <v>162</v>
      </c>
      <c r="C1273" s="11"/>
      <c r="D1273" s="6">
        <f t="shared" si="19"/>
        <v>0</v>
      </c>
      <c r="E1273" s="11"/>
    </row>
    <row r="1274" spans="1:5" ht="19.5" customHeight="1">
      <c r="A1274" s="11" t="s">
        <v>1038</v>
      </c>
      <c r="B1274" s="11"/>
      <c r="C1274" s="11"/>
      <c r="D1274" s="6">
        <f t="shared" si="19"/>
        <v>0</v>
      </c>
      <c r="E1274" s="11"/>
    </row>
    <row r="1275" spans="1:5" ht="19.5" customHeight="1">
      <c r="A1275" s="11" t="s">
        <v>689</v>
      </c>
      <c r="B1275" s="11"/>
      <c r="C1275" s="11"/>
      <c r="D1275" s="6">
        <f t="shared" si="19"/>
        <v>0</v>
      </c>
      <c r="E1275" s="11"/>
    </row>
    <row r="1276" spans="1:5" ht="19.5" customHeight="1">
      <c r="A1276" s="11" t="s">
        <v>1039</v>
      </c>
      <c r="B1276" s="11"/>
      <c r="C1276" s="11"/>
      <c r="D1276" s="6">
        <f t="shared" si="19"/>
        <v>0</v>
      </c>
      <c r="E1276" s="11"/>
    </row>
    <row r="1277" spans="1:5" ht="19.5" customHeight="1">
      <c r="A1277" s="11" t="s">
        <v>1040</v>
      </c>
      <c r="B1277" s="6">
        <f>SUM(B1278:B1281)</f>
        <v>0</v>
      </c>
      <c r="C1277" s="6">
        <f>SUM(C1278:C1281)</f>
        <v>0</v>
      </c>
      <c r="D1277" s="6">
        <f t="shared" si="19"/>
        <v>0</v>
      </c>
      <c r="E1277" s="11"/>
    </row>
    <row r="1278" spans="1:5" ht="19.5" customHeight="1">
      <c r="A1278" s="11" t="s">
        <v>1041</v>
      </c>
      <c r="B1278" s="11"/>
      <c r="C1278" s="11"/>
      <c r="D1278" s="6">
        <f t="shared" si="19"/>
        <v>0</v>
      </c>
      <c r="E1278" s="11"/>
    </row>
    <row r="1279" spans="1:5" ht="19.5" customHeight="1">
      <c r="A1279" s="11" t="s">
        <v>1042</v>
      </c>
      <c r="B1279" s="11"/>
      <c r="C1279" s="11"/>
      <c r="D1279" s="6">
        <f t="shared" si="19"/>
        <v>0</v>
      </c>
      <c r="E1279" s="11"/>
    </row>
    <row r="1280" spans="1:5" ht="19.5" customHeight="1">
      <c r="A1280" s="11" t="s">
        <v>1043</v>
      </c>
      <c r="B1280" s="11"/>
      <c r="C1280" s="11"/>
      <c r="D1280" s="6">
        <f t="shared" si="19"/>
        <v>0</v>
      </c>
      <c r="E1280" s="11"/>
    </row>
    <row r="1281" spans="1:5" ht="19.5" customHeight="1">
      <c r="A1281" s="11" t="s">
        <v>1044</v>
      </c>
      <c r="B1281" s="11"/>
      <c r="C1281" s="11"/>
      <c r="D1281" s="6">
        <f t="shared" si="19"/>
        <v>0</v>
      </c>
      <c r="E1281" s="11"/>
    </row>
    <row r="1282" spans="1:5" ht="19.5" customHeight="1">
      <c r="A1282" s="11" t="s">
        <v>1045</v>
      </c>
      <c r="B1282" s="6">
        <f>SUM(B1283:B1287)</f>
        <v>0</v>
      </c>
      <c r="C1282" s="6">
        <f>SUM(C1283:C1287)</f>
        <v>159</v>
      </c>
      <c r="D1282" s="6">
        <f t="shared" si="19"/>
        <v>0</v>
      </c>
      <c r="E1282" s="11"/>
    </row>
    <row r="1283" spans="1:5" ht="19.5" customHeight="1">
      <c r="A1283" s="11" t="s">
        <v>1046</v>
      </c>
      <c r="B1283" s="11"/>
      <c r="C1283" s="11"/>
      <c r="D1283" s="6">
        <f t="shared" si="19"/>
        <v>0</v>
      </c>
      <c r="E1283" s="11"/>
    </row>
    <row r="1284" spans="1:5" ht="19.5" customHeight="1">
      <c r="A1284" s="11" t="s">
        <v>1047</v>
      </c>
      <c r="B1284" s="11"/>
      <c r="C1284" s="11"/>
      <c r="D1284" s="6">
        <f t="shared" si="19"/>
        <v>0</v>
      </c>
      <c r="E1284" s="11"/>
    </row>
    <row r="1285" spans="1:5" ht="19.5" customHeight="1">
      <c r="A1285" s="11" t="s">
        <v>1048</v>
      </c>
      <c r="B1285" s="11"/>
      <c r="C1285" s="11"/>
      <c r="D1285" s="6">
        <f t="shared" si="19"/>
        <v>0</v>
      </c>
      <c r="E1285" s="11"/>
    </row>
    <row r="1286" spans="1:5" ht="19.5" customHeight="1">
      <c r="A1286" s="11" t="s">
        <v>1049</v>
      </c>
      <c r="B1286" s="11"/>
      <c r="C1286" s="11"/>
      <c r="D1286" s="6">
        <f aca="true" t="shared" si="20" ref="D1286:D1314">ROUND(IF(B1286=0,0,C1286/B1286*100),2)</f>
        <v>0</v>
      </c>
      <c r="E1286" s="11"/>
    </row>
    <row r="1287" spans="1:5" ht="19.5" customHeight="1">
      <c r="A1287" s="11" t="s">
        <v>1050</v>
      </c>
      <c r="B1287" s="11"/>
      <c r="C1287" s="11">
        <v>159</v>
      </c>
      <c r="D1287" s="6">
        <f t="shared" si="20"/>
        <v>0</v>
      </c>
      <c r="E1287" s="11"/>
    </row>
    <row r="1288" spans="1:5" ht="19.5" customHeight="1">
      <c r="A1288" s="11" t="s">
        <v>1051</v>
      </c>
      <c r="B1288" s="6">
        <f>SUM(B1289:B1299)</f>
        <v>0</v>
      </c>
      <c r="C1288" s="6">
        <f>SUM(C1289:C1299)</f>
        <v>0</v>
      </c>
      <c r="D1288" s="6">
        <f t="shared" si="20"/>
        <v>0</v>
      </c>
      <c r="E1288" s="11"/>
    </row>
    <row r="1289" spans="1:5" ht="19.5" customHeight="1">
      <c r="A1289" s="11" t="s">
        <v>1052</v>
      </c>
      <c r="B1289" s="11"/>
      <c r="C1289" s="11"/>
      <c r="D1289" s="6">
        <f t="shared" si="20"/>
        <v>0</v>
      </c>
      <c r="E1289" s="11"/>
    </row>
    <row r="1290" spans="1:5" ht="19.5" customHeight="1">
      <c r="A1290" s="11" t="s">
        <v>1053</v>
      </c>
      <c r="B1290" s="11"/>
      <c r="C1290" s="11"/>
      <c r="D1290" s="6">
        <f t="shared" si="20"/>
        <v>0</v>
      </c>
      <c r="E1290" s="11"/>
    </row>
    <row r="1291" spans="1:5" ht="19.5" customHeight="1">
      <c r="A1291" s="11" t="s">
        <v>1054</v>
      </c>
      <c r="B1291" s="11"/>
      <c r="C1291" s="11"/>
      <c r="D1291" s="6">
        <f t="shared" si="20"/>
        <v>0</v>
      </c>
      <c r="E1291" s="11"/>
    </row>
    <row r="1292" spans="1:5" ht="19.5" customHeight="1">
      <c r="A1292" s="11" t="s">
        <v>1055</v>
      </c>
      <c r="B1292" s="11"/>
      <c r="C1292" s="11"/>
      <c r="D1292" s="6">
        <f t="shared" si="20"/>
        <v>0</v>
      </c>
      <c r="E1292" s="11"/>
    </row>
    <row r="1293" spans="1:5" ht="19.5" customHeight="1">
      <c r="A1293" s="11" t="s">
        <v>1056</v>
      </c>
      <c r="B1293" s="11"/>
      <c r="C1293" s="11"/>
      <c r="D1293" s="6">
        <f t="shared" si="20"/>
        <v>0</v>
      </c>
      <c r="E1293" s="11"/>
    </row>
    <row r="1294" spans="1:5" ht="19.5" customHeight="1">
      <c r="A1294" s="11" t="s">
        <v>1057</v>
      </c>
      <c r="B1294" s="11"/>
      <c r="C1294" s="11"/>
      <c r="D1294" s="6">
        <f t="shared" si="20"/>
        <v>0</v>
      </c>
      <c r="E1294" s="11"/>
    </row>
    <row r="1295" spans="1:5" ht="19.5" customHeight="1">
      <c r="A1295" s="11" t="s">
        <v>1058</v>
      </c>
      <c r="B1295" s="11"/>
      <c r="C1295" s="11"/>
      <c r="D1295" s="6">
        <f t="shared" si="20"/>
        <v>0</v>
      </c>
      <c r="E1295" s="11"/>
    </row>
    <row r="1296" spans="1:5" ht="19.5" customHeight="1">
      <c r="A1296" s="11" t="s">
        <v>1059</v>
      </c>
      <c r="B1296" s="11"/>
      <c r="C1296" s="11"/>
      <c r="D1296" s="6">
        <f t="shared" si="20"/>
        <v>0</v>
      </c>
      <c r="E1296" s="11"/>
    </row>
    <row r="1297" spans="1:5" ht="19.5" customHeight="1">
      <c r="A1297" s="11" t="s">
        <v>1060</v>
      </c>
      <c r="B1297" s="11"/>
      <c r="C1297" s="11"/>
      <c r="D1297" s="6">
        <f t="shared" si="20"/>
        <v>0</v>
      </c>
      <c r="E1297" s="11"/>
    </row>
    <row r="1298" spans="1:5" ht="19.5" customHeight="1">
      <c r="A1298" s="11" t="s">
        <v>1061</v>
      </c>
      <c r="B1298" s="11"/>
      <c r="C1298" s="11"/>
      <c r="D1298" s="6">
        <f t="shared" si="20"/>
        <v>0</v>
      </c>
      <c r="E1298" s="11"/>
    </row>
    <row r="1299" spans="1:5" ht="19.5" customHeight="1">
      <c r="A1299" s="11" t="s">
        <v>1062</v>
      </c>
      <c r="B1299" s="11"/>
      <c r="C1299" s="11"/>
      <c r="D1299" s="6">
        <f t="shared" si="20"/>
        <v>0</v>
      </c>
      <c r="E1299" s="11"/>
    </row>
    <row r="1300" spans="1:5" ht="19.5" customHeight="1">
      <c r="A1300" s="11" t="s">
        <v>1063</v>
      </c>
      <c r="B1300" s="11"/>
      <c r="C1300" s="11"/>
      <c r="D1300" s="6">
        <f t="shared" si="20"/>
        <v>0</v>
      </c>
      <c r="E1300" s="11"/>
    </row>
    <row r="1301" spans="1:5" ht="19.5" customHeight="1">
      <c r="A1301" s="11" t="s">
        <v>1064</v>
      </c>
      <c r="B1301" s="6">
        <f>B1302</f>
        <v>2356</v>
      </c>
      <c r="C1301" s="6">
        <f>C1302</f>
        <v>4800</v>
      </c>
      <c r="D1301" s="6">
        <f t="shared" si="20"/>
        <v>203.74</v>
      </c>
      <c r="E1301" s="11"/>
    </row>
    <row r="1302" spans="1:5" ht="19.5" customHeight="1">
      <c r="A1302" s="11" t="s">
        <v>1065</v>
      </c>
      <c r="B1302" s="6">
        <f>SUM(B1303:B1306)</f>
        <v>2356</v>
      </c>
      <c r="C1302" s="6">
        <f>SUM(C1303:C1306)</f>
        <v>4800</v>
      </c>
      <c r="D1302" s="6">
        <f t="shared" si="20"/>
        <v>203.74</v>
      </c>
      <c r="E1302" s="11"/>
    </row>
    <row r="1303" spans="1:5" ht="19.5" customHeight="1">
      <c r="A1303" s="11" t="s">
        <v>1066</v>
      </c>
      <c r="B1303" s="11">
        <v>2356</v>
      </c>
      <c r="C1303" s="11">
        <v>480</v>
      </c>
      <c r="D1303" s="6">
        <f t="shared" si="20"/>
        <v>20.37</v>
      </c>
      <c r="E1303" s="11"/>
    </row>
    <row r="1304" spans="1:5" ht="19.5" customHeight="1">
      <c r="A1304" s="11" t="s">
        <v>1067</v>
      </c>
      <c r="B1304" s="11"/>
      <c r="C1304" s="11"/>
      <c r="D1304" s="6">
        <f t="shared" si="20"/>
        <v>0</v>
      </c>
      <c r="E1304" s="11"/>
    </row>
    <row r="1305" spans="1:5" ht="19.5" customHeight="1">
      <c r="A1305" s="11" t="s">
        <v>1068</v>
      </c>
      <c r="B1305" s="11"/>
      <c r="C1305" s="11"/>
      <c r="D1305" s="6">
        <f t="shared" si="20"/>
        <v>0</v>
      </c>
      <c r="E1305" s="11"/>
    </row>
    <row r="1306" spans="1:5" ht="19.5" customHeight="1">
      <c r="A1306" s="11" t="s">
        <v>1069</v>
      </c>
      <c r="B1306" s="11"/>
      <c r="C1306" s="11">
        <v>4320</v>
      </c>
      <c r="D1306" s="6">
        <f t="shared" si="20"/>
        <v>0</v>
      </c>
      <c r="E1306" s="11"/>
    </row>
    <row r="1307" spans="1:5" s="143" customFormat="1" ht="19.5" customHeight="1">
      <c r="A1307" s="11" t="s">
        <v>1070</v>
      </c>
      <c r="B1307" s="151">
        <f>B1308</f>
        <v>8</v>
      </c>
      <c r="C1307" s="151">
        <f>C1308</f>
        <v>0</v>
      </c>
      <c r="D1307" s="6">
        <f t="shared" si="20"/>
        <v>0</v>
      </c>
      <c r="E1307" s="152"/>
    </row>
    <row r="1308" spans="1:5" s="143" customFormat="1" ht="19.5" customHeight="1">
      <c r="A1308" s="11" t="s">
        <v>1071</v>
      </c>
      <c r="B1308" s="152">
        <v>8</v>
      </c>
      <c r="C1308" s="152"/>
      <c r="D1308" s="6">
        <f t="shared" si="20"/>
        <v>0</v>
      </c>
      <c r="E1308" s="152"/>
    </row>
    <row r="1309" spans="1:5" ht="19.5" customHeight="1">
      <c r="A1309" s="11" t="s">
        <v>1072</v>
      </c>
      <c r="B1309" s="6">
        <f>B1310+B1311</f>
        <v>91</v>
      </c>
      <c r="C1309" s="6">
        <f>C1310+C1311</f>
        <v>3385</v>
      </c>
      <c r="D1309" s="6">
        <f t="shared" si="20"/>
        <v>3719.78</v>
      </c>
      <c r="E1309" s="11"/>
    </row>
    <row r="1310" spans="1:5" ht="19.5" customHeight="1">
      <c r="A1310" s="11" t="s">
        <v>1073</v>
      </c>
      <c r="B1310" s="11"/>
      <c r="C1310" s="11"/>
      <c r="D1310" s="6">
        <f t="shared" si="20"/>
        <v>0</v>
      </c>
      <c r="E1310" s="11"/>
    </row>
    <row r="1311" spans="1:5" ht="19.5" customHeight="1">
      <c r="A1311" s="11" t="s">
        <v>1074</v>
      </c>
      <c r="B1311" s="11">
        <v>91</v>
      </c>
      <c r="C1311" s="11">
        <v>3385</v>
      </c>
      <c r="D1311" s="6">
        <f t="shared" si="20"/>
        <v>3719.78</v>
      </c>
      <c r="E1311" s="11"/>
    </row>
    <row r="1312" spans="1:5" ht="19.5" customHeight="1">
      <c r="A1312" s="11"/>
      <c r="B1312" s="11"/>
      <c r="C1312" s="11"/>
      <c r="D1312" s="11"/>
      <c r="E1312" s="11"/>
    </row>
    <row r="1313" spans="1:5" ht="19.5" customHeight="1">
      <c r="A1313" s="11"/>
      <c r="B1313" s="11"/>
      <c r="C1313" s="11"/>
      <c r="D1313" s="11"/>
      <c r="E1313" s="11"/>
    </row>
    <row r="1314" spans="1:5" ht="19.5" customHeight="1">
      <c r="A1314" s="117" t="s">
        <v>1075</v>
      </c>
      <c r="B1314" s="132">
        <f>B5+B258+B261+B273+B392+B446+B502+B551+B667+B738+B811+B831+B961+B1025+B1099+B1126+B1141+B1151+B1229+B1247+B1300+B1301+B1307+B1309</f>
        <v>237457</v>
      </c>
      <c r="C1314" s="132">
        <f>C5+C258+C261+C273+C392+C446+C502+C551+C667+C738+C811+C831+C961+C1025+C1099+C1126+C1141+C1151+C1229+C1247+C1300+C1301+C1307+C1309</f>
        <v>139497</v>
      </c>
      <c r="D1314" s="6">
        <f t="shared" si="20"/>
        <v>58.75</v>
      </c>
      <c r="E1314" s="11"/>
    </row>
    <row r="1315" ht="19.5" customHeight="1"/>
    <row r="1316" ht="19.5" customHeight="1"/>
    <row r="1317" ht="19.5" customHeight="1"/>
    <row r="1318" ht="19.5" customHeight="1"/>
    <row r="1319" ht="19.5" customHeight="1"/>
  </sheetData>
  <sheetProtection/>
  <mergeCells count="1">
    <mergeCell ref="A2:E2"/>
  </mergeCells>
  <printOptions horizontalCentered="1"/>
  <pageMargins left="0.31" right="0.31" top="0.35" bottom="0.35" header="0.31" footer="0.3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showGridLines="0" showZeros="0" tabSelected="1" zoomScale="93" zoomScaleNormal="93" workbookViewId="0" topLeftCell="C1">
      <pane ySplit="5" topLeftCell="A54" activePane="bottomLeft" state="frozen"/>
      <selection pane="topLeft" activeCell="A11" sqref="A11"/>
      <selection pane="bottomLeft" activeCell="A11" sqref="A11"/>
    </sheetView>
  </sheetViews>
  <sheetFormatPr defaultColWidth="9.00390625" defaultRowHeight="14.25"/>
  <cols>
    <col min="1" max="1" width="43.625" style="41" customWidth="1"/>
    <col min="2" max="2" width="20.50390625" style="41" customWidth="1"/>
    <col min="3" max="3" width="16.625" style="41" customWidth="1"/>
    <col min="4" max="4" width="43.625" style="41" customWidth="1"/>
    <col min="5" max="5" width="19.50390625" style="41" customWidth="1"/>
    <col min="6" max="6" width="16.625" style="41" customWidth="1"/>
    <col min="7" max="16384" width="9.00390625" style="41" customWidth="1"/>
  </cols>
  <sheetData>
    <row r="1" spans="1:2" ht="18" customHeight="1">
      <c r="A1" s="27" t="s">
        <v>1076</v>
      </c>
      <c r="B1" s="27"/>
    </row>
    <row r="2" spans="1:6" s="27" customFormat="1" ht="20.25">
      <c r="A2" s="166" t="s">
        <v>1077</v>
      </c>
      <c r="B2" s="166"/>
      <c r="C2" s="166"/>
      <c r="D2" s="166"/>
      <c r="E2" s="166"/>
      <c r="F2" s="166"/>
    </row>
    <row r="3" spans="1:6" ht="20.25" customHeight="1">
      <c r="A3" s="27"/>
      <c r="B3" s="27"/>
      <c r="F3" s="128" t="s">
        <v>20</v>
      </c>
    </row>
    <row r="4" spans="1:6" ht="31.5" customHeight="1">
      <c r="A4" s="169" t="s">
        <v>1078</v>
      </c>
      <c r="B4" s="170"/>
      <c r="C4" s="171"/>
      <c r="D4" s="169" t="s">
        <v>1079</v>
      </c>
      <c r="E4" s="170"/>
      <c r="F4" s="171"/>
    </row>
    <row r="5" spans="1:6" ht="21.75" customHeight="1">
      <c r="A5" s="44" t="s">
        <v>21</v>
      </c>
      <c r="B5" s="20" t="s">
        <v>22</v>
      </c>
      <c r="C5" s="44" t="s">
        <v>23</v>
      </c>
      <c r="D5" s="44" t="s">
        <v>55</v>
      </c>
      <c r="E5" s="20" t="s">
        <v>22</v>
      </c>
      <c r="F5" s="44" t="s">
        <v>23</v>
      </c>
    </row>
    <row r="6" spans="1:6" ht="19.5" customHeight="1">
      <c r="A6" s="129" t="s">
        <v>1080</v>
      </c>
      <c r="B6" s="130">
        <f>'表一'!B34</f>
        <v>87634</v>
      </c>
      <c r="C6" s="6">
        <f>'表一'!C34</f>
        <v>83000</v>
      </c>
      <c r="D6" s="129" t="s">
        <v>1081</v>
      </c>
      <c r="E6" s="131">
        <f>'表二'!B1314</f>
        <v>237457</v>
      </c>
      <c r="F6" s="132">
        <f>'表二'!C1314</f>
        <v>139497</v>
      </c>
    </row>
    <row r="7" spans="1:6" ht="19.5" customHeight="1">
      <c r="A7" s="133" t="s">
        <v>1082</v>
      </c>
      <c r="B7" s="134">
        <f>B8+B60+B61+B66+B67+B68</f>
        <v>161433</v>
      </c>
      <c r="C7" s="134">
        <f>C8+C60+C61+C66+C67+C68</f>
        <v>59497</v>
      </c>
      <c r="D7" s="133" t="s">
        <v>1083</v>
      </c>
      <c r="E7" s="134">
        <f>E8+E60+E64+E65+E66+E67</f>
        <v>11610</v>
      </c>
      <c r="F7" s="134">
        <f>F8+F60+F64+F65+F66+F67</f>
        <v>3000</v>
      </c>
    </row>
    <row r="8" spans="1:6" ht="19.5" customHeight="1">
      <c r="A8" s="135" t="s">
        <v>1084</v>
      </c>
      <c r="B8" s="136">
        <f>B9+B16+B37</f>
        <v>127771</v>
      </c>
      <c r="C8" s="136">
        <f>C9+C16+C37</f>
        <v>59427</v>
      </c>
      <c r="D8" s="135" t="s">
        <v>1085</v>
      </c>
      <c r="E8" s="136">
        <f>E9+E10</f>
        <v>5282</v>
      </c>
      <c r="F8" s="136">
        <f>F9+F10</f>
        <v>3000</v>
      </c>
    </row>
    <row r="9" spans="1:6" ht="19.5" customHeight="1">
      <c r="A9" s="135" t="s">
        <v>1086</v>
      </c>
      <c r="B9" s="136">
        <f>SUM(B10:B15)</f>
        <v>5287</v>
      </c>
      <c r="C9" s="136">
        <f>SUM(C10:C15)</f>
        <v>2817</v>
      </c>
      <c r="D9" s="135" t="s">
        <v>1087</v>
      </c>
      <c r="E9" s="135"/>
      <c r="F9" s="7"/>
    </row>
    <row r="10" spans="1:6" ht="19.5" customHeight="1">
      <c r="A10" s="37" t="s">
        <v>1088</v>
      </c>
      <c r="B10" s="37">
        <v>263</v>
      </c>
      <c r="C10" s="7">
        <v>263</v>
      </c>
      <c r="D10" s="135" t="s">
        <v>1089</v>
      </c>
      <c r="E10" s="135">
        <v>5282</v>
      </c>
      <c r="F10" s="7">
        <v>3000</v>
      </c>
    </row>
    <row r="11" spans="1:6" ht="19.5" customHeight="1">
      <c r="A11" s="37" t="s">
        <v>1090</v>
      </c>
      <c r="B11" s="37">
        <v>116</v>
      </c>
      <c r="C11" s="7">
        <v>116</v>
      </c>
      <c r="D11" s="135"/>
      <c r="E11" s="135"/>
      <c r="F11" s="7"/>
    </row>
    <row r="12" spans="1:6" ht="19.5" customHeight="1">
      <c r="A12" s="37" t="s">
        <v>1091</v>
      </c>
      <c r="B12" s="37">
        <v>838</v>
      </c>
      <c r="C12" s="7">
        <v>838</v>
      </c>
      <c r="D12" s="135" t="s">
        <v>2</v>
      </c>
      <c r="E12" s="135"/>
      <c r="F12" s="7"/>
    </row>
    <row r="13" spans="1:6" ht="19.5" customHeight="1">
      <c r="A13" s="37" t="s">
        <v>1092</v>
      </c>
      <c r="B13" s="37"/>
      <c r="C13" s="7"/>
      <c r="D13" s="135" t="s">
        <v>2</v>
      </c>
      <c r="E13" s="135"/>
      <c r="F13" s="7"/>
    </row>
    <row r="14" spans="1:6" ht="19.5" customHeight="1">
      <c r="A14" s="37" t="s">
        <v>1093</v>
      </c>
      <c r="B14" s="37">
        <v>1304</v>
      </c>
      <c r="C14" s="7"/>
      <c r="D14" s="135" t="s">
        <v>2</v>
      </c>
      <c r="E14" s="135"/>
      <c r="F14" s="7"/>
    </row>
    <row r="15" spans="1:6" ht="19.5" customHeight="1">
      <c r="A15" s="37" t="s">
        <v>1094</v>
      </c>
      <c r="B15" s="37">
        <v>2766</v>
      </c>
      <c r="C15" s="7">
        <v>1600</v>
      </c>
      <c r="D15" s="135" t="s">
        <v>2</v>
      </c>
      <c r="E15" s="135"/>
      <c r="F15" s="7"/>
    </row>
    <row r="16" spans="1:6" ht="19.5" customHeight="1">
      <c r="A16" s="37" t="s">
        <v>1095</v>
      </c>
      <c r="B16" s="137">
        <f>SUM(B17:B36)</f>
        <v>73722</v>
      </c>
      <c r="C16" s="137">
        <f>SUM(C17:C36)</f>
        <v>32583</v>
      </c>
      <c r="D16" s="135" t="s">
        <v>2</v>
      </c>
      <c r="E16" s="135"/>
      <c r="F16" s="7"/>
    </row>
    <row r="17" spans="1:6" ht="19.5" customHeight="1">
      <c r="A17" s="37" t="s">
        <v>1096</v>
      </c>
      <c r="B17" s="37"/>
      <c r="C17" s="7"/>
      <c r="D17" s="135" t="s">
        <v>2</v>
      </c>
      <c r="E17" s="135"/>
      <c r="F17" s="7"/>
    </row>
    <row r="18" spans="1:6" ht="19.5" customHeight="1">
      <c r="A18" s="138" t="s">
        <v>1097</v>
      </c>
      <c r="B18" s="138">
        <v>17383</v>
      </c>
      <c r="C18" s="7">
        <v>13000</v>
      </c>
      <c r="D18" s="135" t="s">
        <v>2</v>
      </c>
      <c r="E18" s="135"/>
      <c r="F18" s="7"/>
    </row>
    <row r="19" spans="1:6" ht="19.5" customHeight="1">
      <c r="A19" s="5" t="s">
        <v>1098</v>
      </c>
      <c r="B19" s="5">
        <v>2206</v>
      </c>
      <c r="C19" s="7">
        <v>482</v>
      </c>
      <c r="D19" s="135" t="s">
        <v>2</v>
      </c>
      <c r="E19" s="135"/>
      <c r="F19" s="7"/>
    </row>
    <row r="20" spans="1:6" ht="19.5" customHeight="1">
      <c r="A20" s="5" t="s">
        <v>1099</v>
      </c>
      <c r="B20" s="5">
        <v>3393</v>
      </c>
      <c r="C20" s="7">
        <v>1000</v>
      </c>
      <c r="D20" s="135" t="s">
        <v>2</v>
      </c>
      <c r="E20" s="135"/>
      <c r="F20" s="7"/>
    </row>
    <row r="21" spans="1:6" ht="19.5" customHeight="1">
      <c r="A21" s="5" t="s">
        <v>1100</v>
      </c>
      <c r="B21" s="5"/>
      <c r="C21" s="7"/>
      <c r="D21" s="135" t="s">
        <v>2</v>
      </c>
      <c r="E21" s="135"/>
      <c r="F21" s="7"/>
    </row>
    <row r="22" spans="1:6" ht="19.5" customHeight="1">
      <c r="A22" s="5" t="s">
        <v>1101</v>
      </c>
      <c r="B22" s="5"/>
      <c r="C22" s="7"/>
      <c r="D22" s="135" t="s">
        <v>2</v>
      </c>
      <c r="E22" s="135"/>
      <c r="F22" s="7"/>
    </row>
    <row r="23" spans="1:6" ht="19.5" customHeight="1">
      <c r="A23" s="5" t="s">
        <v>1102</v>
      </c>
      <c r="B23" s="5">
        <v>157</v>
      </c>
      <c r="C23" s="7"/>
      <c r="D23" s="135" t="s">
        <v>2</v>
      </c>
      <c r="E23" s="135"/>
      <c r="F23" s="7"/>
    </row>
    <row r="24" spans="1:6" ht="19.5" customHeight="1">
      <c r="A24" s="5" t="s">
        <v>1103</v>
      </c>
      <c r="B24" s="5">
        <v>1635</v>
      </c>
      <c r="C24" s="7">
        <v>942</v>
      </c>
      <c r="D24" s="135" t="s">
        <v>2</v>
      </c>
      <c r="E24" s="135"/>
      <c r="F24" s="7"/>
    </row>
    <row r="25" spans="1:6" ht="19.5" customHeight="1">
      <c r="A25" s="5" t="s">
        <v>1104</v>
      </c>
      <c r="B25" s="5">
        <v>4445</v>
      </c>
      <c r="C25" s="7">
        <v>3000</v>
      </c>
      <c r="D25" s="135" t="s">
        <v>2</v>
      </c>
      <c r="E25" s="135"/>
      <c r="F25" s="7"/>
    </row>
    <row r="26" spans="1:6" ht="19.5" customHeight="1">
      <c r="A26" s="5" t="s">
        <v>1105</v>
      </c>
      <c r="B26" s="5">
        <v>8214</v>
      </c>
      <c r="C26" s="7">
        <v>5299</v>
      </c>
      <c r="D26" s="135" t="s">
        <v>2</v>
      </c>
      <c r="E26" s="135"/>
      <c r="F26" s="7"/>
    </row>
    <row r="27" spans="1:6" ht="19.5" customHeight="1">
      <c r="A27" s="138" t="s">
        <v>1106</v>
      </c>
      <c r="B27" s="138">
        <v>10039</v>
      </c>
      <c r="C27" s="7">
        <v>5860</v>
      </c>
      <c r="D27" s="135" t="s">
        <v>2</v>
      </c>
      <c r="E27" s="135"/>
      <c r="F27" s="7"/>
    </row>
    <row r="28" spans="1:6" ht="19.5" customHeight="1">
      <c r="A28" s="5" t="s">
        <v>1107</v>
      </c>
      <c r="B28" s="5">
        <v>305</v>
      </c>
      <c r="C28" s="7"/>
      <c r="D28" s="5" t="s">
        <v>2</v>
      </c>
      <c r="E28" s="5"/>
      <c r="F28" s="32"/>
    </row>
    <row r="29" spans="1:6" ht="19.5" customHeight="1">
      <c r="A29" s="5" t="s">
        <v>1108</v>
      </c>
      <c r="B29" s="5">
        <v>29</v>
      </c>
      <c r="C29" s="7"/>
      <c r="D29" s="5" t="s">
        <v>2</v>
      </c>
      <c r="E29" s="5"/>
      <c r="F29" s="7"/>
    </row>
    <row r="30" spans="1:6" ht="19.5" customHeight="1">
      <c r="A30" s="5" t="s">
        <v>1109</v>
      </c>
      <c r="B30" s="5">
        <v>7495</v>
      </c>
      <c r="C30" s="7"/>
      <c r="D30" s="5" t="s">
        <v>2</v>
      </c>
      <c r="E30" s="5"/>
      <c r="F30" s="7"/>
    </row>
    <row r="31" spans="1:6" ht="19.5" customHeight="1">
      <c r="A31" s="5" t="s">
        <v>1110</v>
      </c>
      <c r="B31" s="5">
        <v>10063</v>
      </c>
      <c r="C31" s="7">
        <v>3000</v>
      </c>
      <c r="D31" s="138" t="s">
        <v>2</v>
      </c>
      <c r="E31" s="138"/>
      <c r="F31" s="7"/>
    </row>
    <row r="32" spans="1:6" ht="19.5" customHeight="1">
      <c r="A32" s="5" t="s">
        <v>1111</v>
      </c>
      <c r="B32" s="5">
        <v>3651</v>
      </c>
      <c r="C32" s="7"/>
      <c r="D32" s="5" t="s">
        <v>2</v>
      </c>
      <c r="E32" s="5"/>
      <c r="F32" s="7"/>
    </row>
    <row r="33" spans="1:6" ht="19.5" customHeight="1">
      <c r="A33" s="5" t="s">
        <v>1112</v>
      </c>
      <c r="B33" s="5"/>
      <c r="C33" s="7"/>
      <c r="D33" s="5" t="s">
        <v>2</v>
      </c>
      <c r="E33" s="5"/>
      <c r="F33" s="7"/>
    </row>
    <row r="34" spans="1:6" ht="19.5" customHeight="1">
      <c r="A34" s="5" t="s">
        <v>1113</v>
      </c>
      <c r="B34" s="5"/>
      <c r="C34" s="7"/>
      <c r="D34" s="5" t="s">
        <v>2</v>
      </c>
      <c r="E34" s="5"/>
      <c r="F34" s="7"/>
    </row>
    <row r="35" spans="1:6" ht="19.5" customHeight="1">
      <c r="A35" s="5" t="s">
        <v>1114</v>
      </c>
      <c r="B35" s="5">
        <v>3799</v>
      </c>
      <c r="C35" s="7"/>
      <c r="D35" s="5" t="s">
        <v>2</v>
      </c>
      <c r="E35" s="5"/>
      <c r="F35" s="7"/>
    </row>
    <row r="36" spans="1:6" ht="19.5" customHeight="1">
      <c r="A36" s="5" t="s">
        <v>1115</v>
      </c>
      <c r="B36" s="5">
        <v>908</v>
      </c>
      <c r="C36" s="7"/>
      <c r="D36" s="5" t="s">
        <v>2</v>
      </c>
      <c r="E36" s="5"/>
      <c r="F36" s="7"/>
    </row>
    <row r="37" spans="1:6" ht="19.5" customHeight="1">
      <c r="A37" s="5" t="s">
        <v>1116</v>
      </c>
      <c r="B37" s="139">
        <f>SUM(B38:B57)</f>
        <v>48762</v>
      </c>
      <c r="C37" s="139">
        <f>SUM(C38:C57)</f>
        <v>24027</v>
      </c>
      <c r="D37" s="5" t="s">
        <v>2</v>
      </c>
      <c r="E37" s="5"/>
      <c r="F37" s="7"/>
    </row>
    <row r="38" spans="1:6" ht="19.5" customHeight="1">
      <c r="A38" s="5" t="s">
        <v>932</v>
      </c>
      <c r="B38" s="5">
        <v>139</v>
      </c>
      <c r="C38" s="7"/>
      <c r="D38" s="5" t="s">
        <v>2</v>
      </c>
      <c r="E38" s="5"/>
      <c r="F38" s="7"/>
    </row>
    <row r="39" spans="1:6" ht="19.5" customHeight="1">
      <c r="A39" s="5" t="s">
        <v>1117</v>
      </c>
      <c r="B39" s="5"/>
      <c r="C39" s="7"/>
      <c r="D39" s="5" t="s">
        <v>2</v>
      </c>
      <c r="E39" s="5"/>
      <c r="F39" s="7"/>
    </row>
    <row r="40" spans="1:6" ht="19.5" customHeight="1">
      <c r="A40" s="5" t="s">
        <v>1118</v>
      </c>
      <c r="B40" s="5">
        <v>35</v>
      </c>
      <c r="C40" s="7"/>
      <c r="D40" s="135" t="s">
        <v>2</v>
      </c>
      <c r="E40" s="135"/>
      <c r="F40" s="7"/>
    </row>
    <row r="41" spans="1:6" ht="19.5" customHeight="1">
      <c r="A41" s="5" t="s">
        <v>1119</v>
      </c>
      <c r="B41" s="5">
        <v>483</v>
      </c>
      <c r="C41" s="7">
        <v>942</v>
      </c>
      <c r="D41" s="135" t="s">
        <v>2</v>
      </c>
      <c r="E41" s="135"/>
      <c r="F41" s="7"/>
    </row>
    <row r="42" spans="1:6" ht="19.5" customHeight="1">
      <c r="A42" s="5" t="s">
        <v>933</v>
      </c>
      <c r="B42" s="5">
        <v>3296</v>
      </c>
      <c r="C42" s="7">
        <v>3798</v>
      </c>
      <c r="D42" s="135" t="s">
        <v>2</v>
      </c>
      <c r="E42" s="135"/>
      <c r="F42" s="7"/>
    </row>
    <row r="43" spans="1:6" ht="19.5" customHeight="1">
      <c r="A43" s="5" t="s">
        <v>1120</v>
      </c>
      <c r="B43" s="5">
        <v>102</v>
      </c>
      <c r="C43" s="7"/>
      <c r="D43" s="135" t="s">
        <v>2</v>
      </c>
      <c r="E43" s="135"/>
      <c r="F43" s="7"/>
    </row>
    <row r="44" spans="1:6" ht="19.5" customHeight="1">
      <c r="A44" s="5" t="s">
        <v>934</v>
      </c>
      <c r="B44" s="5">
        <v>642</v>
      </c>
      <c r="C44" s="7">
        <v>234</v>
      </c>
      <c r="D44" s="135" t="s">
        <v>2</v>
      </c>
      <c r="E44" s="135"/>
      <c r="F44" s="7"/>
    </row>
    <row r="45" spans="1:6" ht="19.5" customHeight="1">
      <c r="A45" s="5" t="s">
        <v>1121</v>
      </c>
      <c r="B45" s="5">
        <v>7099</v>
      </c>
      <c r="C45" s="7">
        <v>7288</v>
      </c>
      <c r="D45" s="135" t="s">
        <v>2</v>
      </c>
      <c r="E45" s="135"/>
      <c r="F45" s="7"/>
    </row>
    <row r="46" spans="1:6" ht="19.5" customHeight="1">
      <c r="A46" s="5" t="s">
        <v>1122</v>
      </c>
      <c r="B46" s="5">
        <v>1852</v>
      </c>
      <c r="C46" s="7">
        <v>9231</v>
      </c>
      <c r="D46" s="135" t="s">
        <v>2</v>
      </c>
      <c r="E46" s="135"/>
      <c r="F46" s="7"/>
    </row>
    <row r="47" spans="1:6" ht="19.5" customHeight="1">
      <c r="A47" s="5" t="s">
        <v>936</v>
      </c>
      <c r="B47" s="5">
        <v>-645</v>
      </c>
      <c r="C47" s="7">
        <v>307</v>
      </c>
      <c r="D47" s="135" t="s">
        <v>2</v>
      </c>
      <c r="E47" s="135"/>
      <c r="F47" s="7"/>
    </row>
    <row r="48" spans="1:6" ht="19.5" customHeight="1">
      <c r="A48" s="5" t="s">
        <v>1123</v>
      </c>
      <c r="B48" s="5">
        <v>45</v>
      </c>
      <c r="C48" s="7"/>
      <c r="D48" s="135" t="s">
        <v>2</v>
      </c>
      <c r="E48" s="135"/>
      <c r="F48" s="7"/>
    </row>
    <row r="49" spans="1:6" ht="19.5" customHeight="1">
      <c r="A49" s="5" t="s">
        <v>1124</v>
      </c>
      <c r="B49" s="5">
        <v>16296</v>
      </c>
      <c r="C49" s="7">
        <v>1741</v>
      </c>
      <c r="D49" s="135" t="s">
        <v>2</v>
      </c>
      <c r="E49" s="135"/>
      <c r="F49" s="7"/>
    </row>
    <row r="50" spans="1:6" ht="19.5" customHeight="1">
      <c r="A50" s="5" t="s">
        <v>937</v>
      </c>
      <c r="B50" s="5">
        <v>15042</v>
      </c>
      <c r="C50" s="7"/>
      <c r="D50" s="135" t="s">
        <v>2</v>
      </c>
      <c r="E50" s="135"/>
      <c r="F50" s="7"/>
    </row>
    <row r="51" spans="1:6" ht="19.5" customHeight="1">
      <c r="A51" s="5" t="s">
        <v>1125</v>
      </c>
      <c r="B51" s="5">
        <v>497</v>
      </c>
      <c r="C51" s="7"/>
      <c r="D51" s="135" t="s">
        <v>2</v>
      </c>
      <c r="E51" s="135"/>
      <c r="F51" s="7"/>
    </row>
    <row r="52" spans="1:6" ht="19.5" customHeight="1">
      <c r="A52" s="5" t="s">
        <v>1126</v>
      </c>
      <c r="B52" s="5">
        <v>726</v>
      </c>
      <c r="C52" s="7"/>
      <c r="D52" s="135" t="s">
        <v>2</v>
      </c>
      <c r="E52" s="135"/>
      <c r="F52" s="7"/>
    </row>
    <row r="53" spans="1:6" ht="19.5" customHeight="1">
      <c r="A53" s="5" t="s">
        <v>1127</v>
      </c>
      <c r="B53" s="5"/>
      <c r="C53" s="7"/>
      <c r="D53" s="135" t="s">
        <v>2</v>
      </c>
      <c r="E53" s="135"/>
      <c r="F53" s="7"/>
    </row>
    <row r="54" spans="1:6" ht="19.5" customHeight="1">
      <c r="A54" s="5" t="s">
        <v>1128</v>
      </c>
      <c r="B54" s="5">
        <v>100</v>
      </c>
      <c r="C54" s="7"/>
      <c r="D54" s="5" t="s">
        <v>2</v>
      </c>
      <c r="E54" s="5"/>
      <c r="F54" s="7"/>
    </row>
    <row r="55" spans="1:6" ht="19.5" customHeight="1">
      <c r="A55" s="5" t="s">
        <v>938</v>
      </c>
      <c r="B55" s="5">
        <v>2771</v>
      </c>
      <c r="C55" s="7">
        <v>471</v>
      </c>
      <c r="D55" s="5" t="s">
        <v>2</v>
      </c>
      <c r="E55" s="5"/>
      <c r="F55" s="7"/>
    </row>
    <row r="56" spans="1:6" ht="19.5" customHeight="1">
      <c r="A56" s="5" t="s">
        <v>1129</v>
      </c>
      <c r="B56" s="5">
        <v>169</v>
      </c>
      <c r="C56" s="7"/>
      <c r="D56" s="5" t="s">
        <v>2</v>
      </c>
      <c r="E56" s="5"/>
      <c r="F56" s="7"/>
    </row>
    <row r="57" spans="1:6" ht="19.5" customHeight="1">
      <c r="A57" s="32" t="s">
        <v>1130</v>
      </c>
      <c r="B57" s="32">
        <v>113</v>
      </c>
      <c r="C57" s="7">
        <v>15</v>
      </c>
      <c r="D57" s="5" t="s">
        <v>2</v>
      </c>
      <c r="E57" s="5"/>
      <c r="F57" s="7"/>
    </row>
    <row r="58" spans="1:6" ht="19.5" customHeight="1">
      <c r="A58" s="32"/>
      <c r="B58" s="32"/>
      <c r="C58" s="7"/>
      <c r="D58" s="5" t="s">
        <v>2</v>
      </c>
      <c r="E58" s="5"/>
      <c r="F58" s="7"/>
    </row>
    <row r="59" spans="1:6" ht="19.5" customHeight="1">
      <c r="A59" s="32"/>
      <c r="B59" s="32"/>
      <c r="C59" s="7"/>
      <c r="D59" s="5" t="s">
        <v>2</v>
      </c>
      <c r="E59" s="5"/>
      <c r="F59" s="7"/>
    </row>
    <row r="60" spans="1:6" ht="19.5" customHeight="1">
      <c r="A60" s="37" t="s">
        <v>1131</v>
      </c>
      <c r="B60" s="37">
        <v>3418</v>
      </c>
      <c r="C60" s="7">
        <v>70</v>
      </c>
      <c r="D60" s="135" t="s">
        <v>1132</v>
      </c>
      <c r="E60" s="139">
        <f>E61+E62+E63</f>
        <v>0</v>
      </c>
      <c r="F60" s="139">
        <f>F61+F62+F63</f>
        <v>0</v>
      </c>
    </row>
    <row r="61" spans="1:6" ht="19.5" customHeight="1">
      <c r="A61" s="37" t="s">
        <v>1133</v>
      </c>
      <c r="B61" s="137">
        <f>SUM(B62:B65)</f>
        <v>22000</v>
      </c>
      <c r="C61" s="137">
        <f>SUM(C62:C65)</f>
        <v>0</v>
      </c>
      <c r="D61" s="37" t="s">
        <v>1134</v>
      </c>
      <c r="E61" s="135"/>
      <c r="F61" s="7"/>
    </row>
    <row r="62" spans="1:6" ht="19.5" customHeight="1">
      <c r="A62" s="37" t="s">
        <v>1135</v>
      </c>
      <c r="B62" s="37"/>
      <c r="C62" s="7"/>
      <c r="D62" s="37" t="s">
        <v>1136</v>
      </c>
      <c r="E62" s="135"/>
      <c r="F62" s="7"/>
    </row>
    <row r="63" spans="1:6" ht="19.5" customHeight="1">
      <c r="A63" s="37" t="s">
        <v>1137</v>
      </c>
      <c r="B63" s="37">
        <v>74</v>
      </c>
      <c r="C63" s="7"/>
      <c r="D63" s="37" t="s">
        <v>1138</v>
      </c>
      <c r="E63" s="135"/>
      <c r="F63" s="7"/>
    </row>
    <row r="64" spans="1:6" ht="19.5" customHeight="1">
      <c r="A64" s="37" t="s">
        <v>1139</v>
      </c>
      <c r="B64" s="37"/>
      <c r="C64" s="7"/>
      <c r="D64" s="135" t="s">
        <v>1140</v>
      </c>
      <c r="E64" s="135">
        <v>3328</v>
      </c>
      <c r="F64" s="7"/>
    </row>
    <row r="65" spans="1:6" ht="19.5" customHeight="1">
      <c r="A65" s="37" t="s">
        <v>1141</v>
      </c>
      <c r="B65" s="37">
        <v>21926</v>
      </c>
      <c r="C65" s="7"/>
      <c r="D65" s="140" t="s">
        <v>1142</v>
      </c>
      <c r="E65" s="140">
        <v>3000</v>
      </c>
      <c r="F65" s="141"/>
    </row>
    <row r="66" spans="1:6" s="127" customFormat="1" ht="19.5" customHeight="1">
      <c r="A66" s="140" t="s">
        <v>1143</v>
      </c>
      <c r="B66" s="140"/>
      <c r="C66" s="141"/>
      <c r="D66" s="140" t="s">
        <v>1144</v>
      </c>
      <c r="E66" s="140"/>
      <c r="F66" s="141"/>
    </row>
    <row r="67" spans="1:6" ht="19.5" customHeight="1">
      <c r="A67" s="37" t="s">
        <v>1145</v>
      </c>
      <c r="B67" s="37">
        <v>8244</v>
      </c>
      <c r="C67" s="7"/>
      <c r="D67" s="37" t="s">
        <v>1146</v>
      </c>
      <c r="E67" s="37"/>
      <c r="F67" s="7"/>
    </row>
    <row r="68" spans="1:6" ht="19.5" customHeight="1">
      <c r="A68" s="37" t="s">
        <v>1147</v>
      </c>
      <c r="B68" s="37"/>
      <c r="C68" s="7"/>
      <c r="D68" s="135" t="s">
        <v>2</v>
      </c>
      <c r="E68" s="37"/>
      <c r="F68" s="7"/>
    </row>
    <row r="69" spans="1:6" ht="19.5" customHeight="1">
      <c r="A69" s="37" t="s">
        <v>2</v>
      </c>
      <c r="B69" s="37"/>
      <c r="C69" s="7"/>
      <c r="D69" s="37" t="s">
        <v>2</v>
      </c>
      <c r="E69" s="37"/>
      <c r="F69" s="7"/>
    </row>
    <row r="70" spans="1:6" ht="19.5" customHeight="1">
      <c r="A70" s="37"/>
      <c r="B70" s="37"/>
      <c r="C70" s="7"/>
      <c r="D70" s="37"/>
      <c r="E70" s="37"/>
      <c r="F70" s="7"/>
    </row>
    <row r="71" spans="1:6" ht="19.5" customHeight="1">
      <c r="A71" s="37"/>
      <c r="B71" s="37"/>
      <c r="C71" s="7"/>
      <c r="D71" s="37"/>
      <c r="E71" s="37"/>
      <c r="F71" s="7"/>
    </row>
    <row r="72" spans="1:6" ht="19.5" customHeight="1">
      <c r="A72" s="37"/>
      <c r="B72" s="37"/>
      <c r="C72" s="7"/>
      <c r="D72" s="37"/>
      <c r="E72" s="37"/>
      <c r="F72" s="7"/>
    </row>
    <row r="73" spans="1:6" ht="19.5" customHeight="1">
      <c r="A73" s="37"/>
      <c r="B73" s="37"/>
      <c r="C73" s="7"/>
      <c r="D73" s="37" t="s">
        <v>2</v>
      </c>
      <c r="E73" s="37"/>
      <c r="F73" s="7"/>
    </row>
    <row r="74" spans="1:6" ht="19.5" customHeight="1">
      <c r="A74" s="37"/>
      <c r="B74" s="37"/>
      <c r="C74" s="7"/>
      <c r="D74" s="37" t="s">
        <v>2</v>
      </c>
      <c r="E74" s="37"/>
      <c r="F74" s="7"/>
    </row>
    <row r="75" spans="1:6" ht="19.5" customHeight="1">
      <c r="A75" s="37"/>
      <c r="B75" s="37"/>
      <c r="C75" s="7"/>
      <c r="D75" s="37" t="s">
        <v>2</v>
      </c>
      <c r="E75" s="37"/>
      <c r="F75" s="7"/>
    </row>
    <row r="76" spans="1:6" ht="19.5" customHeight="1">
      <c r="A76" s="37"/>
      <c r="B76" s="37"/>
      <c r="C76" s="7"/>
      <c r="D76" s="37" t="s">
        <v>2</v>
      </c>
      <c r="E76" s="37"/>
      <c r="F76" s="7"/>
    </row>
    <row r="77" spans="1:6" ht="19.5" customHeight="1">
      <c r="A77" s="37"/>
      <c r="B77" s="37"/>
      <c r="C77" s="7"/>
      <c r="D77" s="37"/>
      <c r="E77" s="37"/>
      <c r="F77" s="7"/>
    </row>
    <row r="78" spans="1:6" ht="19.5" customHeight="1">
      <c r="A78" s="37"/>
      <c r="B78" s="37"/>
      <c r="C78" s="7"/>
      <c r="D78" s="37"/>
      <c r="E78" s="37"/>
      <c r="F78" s="7"/>
    </row>
    <row r="79" spans="1:8" ht="19.5" customHeight="1">
      <c r="A79" s="12" t="s">
        <v>1148</v>
      </c>
      <c r="B79" s="142">
        <f>B6+B7</f>
        <v>249067</v>
      </c>
      <c r="C79" s="142">
        <f>C6+C7</f>
        <v>142497</v>
      </c>
      <c r="D79" s="12" t="s">
        <v>1149</v>
      </c>
      <c r="E79" s="142">
        <f>E6+E7</f>
        <v>249067</v>
      </c>
      <c r="F79" s="142">
        <f>F6+F7</f>
        <v>142497</v>
      </c>
      <c r="G79" s="54" t="str">
        <f>IF(B79=E79,"正确","错误")</f>
        <v>正确</v>
      </c>
      <c r="H79" s="54" t="str">
        <f>IF(C79=F79,"正确","错误")</f>
        <v>正确</v>
      </c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3">
    <mergeCell ref="A2:F2"/>
    <mergeCell ref="A4:C4"/>
    <mergeCell ref="D4:F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6"/>
  <sheetViews>
    <sheetView showGridLines="0" showZeros="0" workbookViewId="0" topLeftCell="A188">
      <selection activeCell="A11" sqref="A11"/>
    </sheetView>
  </sheetViews>
  <sheetFormatPr defaultColWidth="9.00390625" defaultRowHeight="14.25"/>
  <cols>
    <col min="1" max="1" width="45.25390625" style="41" customWidth="1"/>
    <col min="2" max="2" width="15.50390625" style="41" customWidth="1"/>
    <col min="3" max="3" width="15.25390625" style="41" customWidth="1"/>
    <col min="4" max="4" width="19.125" style="41" customWidth="1"/>
    <col min="5" max="5" width="18.125" style="41" customWidth="1"/>
    <col min="6" max="7" width="15.25390625" style="41" customWidth="1"/>
    <col min="8" max="8" width="15.50390625" style="41" customWidth="1"/>
    <col min="9" max="16384" width="9.00390625" style="41" customWidth="1"/>
  </cols>
  <sheetData>
    <row r="1" ht="14.25">
      <c r="A1" s="27" t="s">
        <v>1150</v>
      </c>
    </row>
    <row r="2" spans="1:8" ht="20.25">
      <c r="A2" s="166" t="s">
        <v>1151</v>
      </c>
      <c r="B2" s="166"/>
      <c r="C2" s="166"/>
      <c r="D2" s="166"/>
      <c r="E2" s="166"/>
      <c r="F2" s="166"/>
      <c r="G2" s="166"/>
      <c r="H2" s="166"/>
    </row>
    <row r="3" spans="1:8" ht="18" customHeight="1">
      <c r="A3" s="27"/>
      <c r="H3" s="42" t="s">
        <v>20</v>
      </c>
    </row>
    <row r="4" spans="1:8" s="1" customFormat="1" ht="31.5" customHeight="1">
      <c r="A4" s="172" t="s">
        <v>55</v>
      </c>
      <c r="B4" s="172" t="s">
        <v>1152</v>
      </c>
      <c r="C4" s="172" t="s">
        <v>1153</v>
      </c>
      <c r="D4" s="173" t="s">
        <v>1154</v>
      </c>
      <c r="E4" s="171" t="s">
        <v>1155</v>
      </c>
      <c r="F4" s="171" t="s">
        <v>1156</v>
      </c>
      <c r="G4" s="172" t="s">
        <v>1157</v>
      </c>
      <c r="H4" s="172" t="s">
        <v>1158</v>
      </c>
    </row>
    <row r="5" spans="1:9" s="1" customFormat="1" ht="27" customHeight="1">
      <c r="A5" s="172"/>
      <c r="B5" s="172"/>
      <c r="C5" s="172"/>
      <c r="D5" s="174"/>
      <c r="E5" s="171"/>
      <c r="F5" s="171"/>
      <c r="G5" s="172"/>
      <c r="H5" s="172"/>
      <c r="I5" s="125" t="s">
        <v>1159</v>
      </c>
    </row>
    <row r="6" spans="1:9" ht="19.5" customHeight="1">
      <c r="A6" s="121" t="s">
        <v>57</v>
      </c>
      <c r="B6" s="122">
        <f>SUM(C6:H6)</f>
        <v>11198</v>
      </c>
      <c r="C6" s="122">
        <f aca="true" t="shared" si="0" ref="C6:H6">SUM(C7:C34)</f>
        <v>11198</v>
      </c>
      <c r="D6" s="122">
        <f t="shared" si="0"/>
        <v>0</v>
      </c>
      <c r="E6" s="122">
        <f t="shared" si="0"/>
        <v>0</v>
      </c>
      <c r="F6" s="122">
        <f t="shared" si="0"/>
        <v>0</v>
      </c>
      <c r="G6" s="122">
        <f t="shared" si="0"/>
        <v>0</v>
      </c>
      <c r="H6" s="122">
        <f t="shared" si="0"/>
        <v>0</v>
      </c>
      <c r="I6" s="54" t="str">
        <f>IF(B6=VLOOKUP(A6,'表二'!$A$5:$C$1314,3,0),"正确","错误")</f>
        <v>正确</v>
      </c>
    </row>
    <row r="7" spans="1:9" ht="19.5" customHeight="1">
      <c r="A7" s="123" t="s">
        <v>58</v>
      </c>
      <c r="B7" s="122">
        <f aca="true" t="shared" si="1" ref="B7:B70">SUM(C7:H7)</f>
        <v>415</v>
      </c>
      <c r="C7" s="44">
        <v>415</v>
      </c>
      <c r="D7" s="120"/>
      <c r="E7" s="44"/>
      <c r="F7" s="44">
        <v>0</v>
      </c>
      <c r="G7" s="44">
        <v>0</v>
      </c>
      <c r="H7" s="44">
        <v>0</v>
      </c>
      <c r="I7" s="54" t="str">
        <f>IF(B7=VLOOKUP(A7,'表二'!$A$5:$C$1314,3,0),"正确","错误")</f>
        <v>正确</v>
      </c>
    </row>
    <row r="8" spans="1:9" ht="19.5" customHeight="1">
      <c r="A8" s="123" t="s">
        <v>70</v>
      </c>
      <c r="B8" s="122">
        <f t="shared" si="1"/>
        <v>332</v>
      </c>
      <c r="C8" s="44">
        <v>332</v>
      </c>
      <c r="D8" s="44"/>
      <c r="E8" s="44"/>
      <c r="F8" s="44"/>
      <c r="G8" s="44"/>
      <c r="H8" s="44"/>
      <c r="I8" s="54" t="str">
        <f>IF(B8=VLOOKUP(A8,'表二'!$A$5:$C$1314,3,0),"正确","错误")</f>
        <v>正确</v>
      </c>
    </row>
    <row r="9" spans="1:9" ht="19.5" customHeight="1">
      <c r="A9" s="123" t="s">
        <v>75</v>
      </c>
      <c r="B9" s="122">
        <f t="shared" si="1"/>
        <v>2348</v>
      </c>
      <c r="C9" s="44">
        <v>2348</v>
      </c>
      <c r="D9" s="120"/>
      <c r="E9" s="44"/>
      <c r="F9" s="44"/>
      <c r="G9" s="44"/>
      <c r="H9" s="44"/>
      <c r="I9" s="54" t="str">
        <f>IF(B9=VLOOKUP(A9,'表二'!$A$5:$C$1314,3,0),"正确","错误")</f>
        <v>正确</v>
      </c>
    </row>
    <row r="10" spans="1:9" ht="19.5" customHeight="1">
      <c r="A10" s="123" t="s">
        <v>83</v>
      </c>
      <c r="B10" s="122">
        <f t="shared" si="1"/>
        <v>488</v>
      </c>
      <c r="C10" s="44">
        <v>488</v>
      </c>
      <c r="D10" s="120"/>
      <c r="E10" s="44"/>
      <c r="F10" s="44"/>
      <c r="G10" s="44"/>
      <c r="H10" s="44"/>
      <c r="I10" s="54" t="str">
        <f>IF(B10=VLOOKUP(A10,'表二'!$A$5:$C$1314,3,0),"正确","错误")</f>
        <v>正确</v>
      </c>
    </row>
    <row r="11" spans="1:9" ht="19.5" customHeight="1">
      <c r="A11" s="124" t="s">
        <v>91</v>
      </c>
      <c r="B11" s="122">
        <f t="shared" si="1"/>
        <v>271</v>
      </c>
      <c r="C11" s="44">
        <v>271</v>
      </c>
      <c r="D11" s="120"/>
      <c r="E11" s="44"/>
      <c r="F11" s="44"/>
      <c r="G11" s="44"/>
      <c r="H11" s="44"/>
      <c r="I11" s="54" t="str">
        <f>IF(B11=VLOOKUP(A11,'表二'!$A$5:$C$1314,3,0),"正确","错误")</f>
        <v>正确</v>
      </c>
    </row>
    <row r="12" spans="1:9" ht="19.5" customHeight="1">
      <c r="A12" s="123" t="s">
        <v>98</v>
      </c>
      <c r="B12" s="122">
        <f t="shared" si="1"/>
        <v>875</v>
      </c>
      <c r="C12" s="44">
        <v>875</v>
      </c>
      <c r="D12" s="120"/>
      <c r="E12" s="44"/>
      <c r="F12" s="44"/>
      <c r="G12" s="44"/>
      <c r="H12" s="44"/>
      <c r="I12" s="54" t="str">
        <f>IF(B12=VLOOKUP(A12,'表二'!$A$5:$C$1314,3,0),"正确","错误")</f>
        <v>正确</v>
      </c>
    </row>
    <row r="13" spans="1:9" ht="19.5" customHeight="1">
      <c r="A13" s="123" t="s">
        <v>105</v>
      </c>
      <c r="B13" s="122">
        <f t="shared" si="1"/>
        <v>800</v>
      </c>
      <c r="C13" s="44">
        <v>800</v>
      </c>
      <c r="D13" s="120"/>
      <c r="E13" s="44"/>
      <c r="F13" s="44"/>
      <c r="G13" s="44"/>
      <c r="H13" s="44"/>
      <c r="I13" s="54" t="str">
        <f>IF(B13=VLOOKUP(A13,'表二'!$A$5:$C$1314,3,0),"正确","错误")</f>
        <v>正确</v>
      </c>
    </row>
    <row r="14" spans="1:9" ht="19.5" customHeight="1">
      <c r="A14" s="124" t="s">
        <v>112</v>
      </c>
      <c r="B14" s="122">
        <f t="shared" si="1"/>
        <v>270</v>
      </c>
      <c r="C14" s="44">
        <v>270</v>
      </c>
      <c r="D14" s="120"/>
      <c r="E14" s="44"/>
      <c r="F14" s="44"/>
      <c r="G14" s="44"/>
      <c r="H14" s="44"/>
      <c r="I14" s="54" t="str">
        <f>IF(B14=VLOOKUP(A14,'表二'!$A$5:$C$1314,3,0),"正确","错误")</f>
        <v>正确</v>
      </c>
    </row>
    <row r="15" spans="1:9" ht="19.5" customHeight="1">
      <c r="A15" s="123" t="s">
        <v>116</v>
      </c>
      <c r="B15" s="122">
        <f t="shared" si="1"/>
        <v>0</v>
      </c>
      <c r="C15" s="44"/>
      <c r="D15" s="120"/>
      <c r="E15" s="44"/>
      <c r="F15" s="44"/>
      <c r="G15" s="44"/>
      <c r="H15" s="44"/>
      <c r="I15" s="54" t="str">
        <f>IF(B15=VLOOKUP(A15,'表二'!$A$5:$C$1314,3,0),"正确","错误")</f>
        <v>正确</v>
      </c>
    </row>
    <row r="16" spans="1:9" ht="19.5" customHeight="1">
      <c r="A16" s="124" t="s">
        <v>121</v>
      </c>
      <c r="B16" s="122">
        <f t="shared" si="1"/>
        <v>372</v>
      </c>
      <c r="C16" s="44">
        <v>372</v>
      </c>
      <c r="D16" s="120"/>
      <c r="E16" s="44"/>
      <c r="F16" s="44"/>
      <c r="G16" s="44"/>
      <c r="H16" s="44"/>
      <c r="I16" s="54" t="str">
        <f>IF(B16=VLOOKUP(A16,'表二'!$A$5:$C$1314,3,0),"正确","错误")</f>
        <v>正确</v>
      </c>
    </row>
    <row r="17" spans="1:9" ht="19.5" customHeight="1">
      <c r="A17" s="121" t="s">
        <v>132</v>
      </c>
      <c r="B17" s="122">
        <f t="shared" si="1"/>
        <v>278</v>
      </c>
      <c r="C17" s="44">
        <v>278</v>
      </c>
      <c r="D17" s="120"/>
      <c r="E17" s="44"/>
      <c r="F17" s="44"/>
      <c r="G17" s="44"/>
      <c r="H17" s="44"/>
      <c r="I17" s="54" t="str">
        <f>IF(B17=VLOOKUP(A17,'表二'!$A$5:$C$1314,3,0),"正确","错误")</f>
        <v>正确</v>
      </c>
    </row>
    <row r="18" spans="1:9" ht="19.5" customHeight="1">
      <c r="A18" s="121" t="s">
        <v>137</v>
      </c>
      <c r="B18" s="122">
        <f t="shared" si="1"/>
        <v>1210</v>
      </c>
      <c r="C18" s="44">
        <v>1210</v>
      </c>
      <c r="D18" s="120"/>
      <c r="E18" s="44"/>
      <c r="F18" s="44"/>
      <c r="G18" s="44"/>
      <c r="H18" s="44"/>
      <c r="I18" s="54" t="str">
        <f>IF(B18=VLOOKUP(A18,'表二'!$A$5:$C$1314,3,0),"正确","错误")</f>
        <v>正确</v>
      </c>
    </row>
    <row r="19" spans="1:9" ht="19.5" customHeight="1">
      <c r="A19" s="124" t="s">
        <v>144</v>
      </c>
      <c r="B19" s="122">
        <f t="shared" si="1"/>
        <v>0</v>
      </c>
      <c r="C19" s="44"/>
      <c r="D19" s="120"/>
      <c r="E19" s="44"/>
      <c r="F19" s="44"/>
      <c r="G19" s="44"/>
      <c r="H19" s="44"/>
      <c r="I19" s="54" t="str">
        <f>IF(B19=VLOOKUP(A19,'表二'!$A$5:$C$1314,3,0),"正确","错误")</f>
        <v>正确</v>
      </c>
    </row>
    <row r="20" spans="1:9" ht="19.5" customHeight="1">
      <c r="A20" s="124" t="s">
        <v>152</v>
      </c>
      <c r="B20" s="122">
        <f t="shared" si="1"/>
        <v>0</v>
      </c>
      <c r="C20" s="44"/>
      <c r="D20" s="120"/>
      <c r="E20" s="44"/>
      <c r="F20" s="44"/>
      <c r="G20" s="44"/>
      <c r="H20" s="44"/>
      <c r="I20" s="54" t="str">
        <f>IF(B20=VLOOKUP(A20,'表二'!$A$5:$C$1314,3,0),"正确","错误")</f>
        <v>正确</v>
      </c>
    </row>
    <row r="21" spans="1:9" ht="19.5" customHeight="1">
      <c r="A21" s="123" t="s">
        <v>157</v>
      </c>
      <c r="B21" s="122">
        <f t="shared" si="1"/>
        <v>0</v>
      </c>
      <c r="C21" s="44"/>
      <c r="D21" s="120"/>
      <c r="E21" s="44"/>
      <c r="F21" s="44"/>
      <c r="G21" s="44"/>
      <c r="H21" s="44"/>
      <c r="I21" s="54" t="str">
        <f>IF(B21=VLOOKUP(A21,'表二'!$A$5:$C$1314,3,0),"正确","错误")</f>
        <v>正确</v>
      </c>
    </row>
    <row r="22" spans="1:9" ht="19.5" customHeight="1">
      <c r="A22" s="123" t="s">
        <v>165</v>
      </c>
      <c r="B22" s="122">
        <f t="shared" si="1"/>
        <v>21</v>
      </c>
      <c r="C22" s="44">
        <v>21</v>
      </c>
      <c r="D22" s="120"/>
      <c r="E22" s="44"/>
      <c r="F22" s="44"/>
      <c r="G22" s="44"/>
      <c r="H22" s="44"/>
      <c r="I22" s="54" t="str">
        <f>IF(B22=VLOOKUP(A22,'表二'!$A$5:$C$1314,3,0),"正确","错误")</f>
        <v>正确</v>
      </c>
    </row>
    <row r="23" spans="1:9" ht="19.5" customHeight="1">
      <c r="A23" s="123" t="s">
        <v>168</v>
      </c>
      <c r="B23" s="122">
        <f t="shared" si="1"/>
        <v>6</v>
      </c>
      <c r="C23" s="44">
        <v>6</v>
      </c>
      <c r="D23" s="120"/>
      <c r="E23" s="44"/>
      <c r="F23" s="44"/>
      <c r="G23" s="44"/>
      <c r="H23" s="44"/>
      <c r="I23" s="54" t="str">
        <f>IF(B23=VLOOKUP(A23,'表二'!$A$5:$C$1314,3,0),"正确","错误")</f>
        <v>正确</v>
      </c>
    </row>
    <row r="24" spans="1:9" ht="18.75" customHeight="1">
      <c r="A24" s="123" t="s">
        <v>171</v>
      </c>
      <c r="B24" s="122">
        <f t="shared" si="1"/>
        <v>27</v>
      </c>
      <c r="C24" s="44">
        <v>27</v>
      </c>
      <c r="D24" s="120"/>
      <c r="E24" s="44"/>
      <c r="F24" s="44"/>
      <c r="G24" s="44"/>
      <c r="H24" s="44"/>
      <c r="I24" s="54" t="str">
        <f>IF(B24=VLOOKUP(A24,'表二'!$A$5:$C$1314,3,0),"正确","错误")</f>
        <v>正确</v>
      </c>
    </row>
    <row r="25" spans="1:9" ht="19.5" customHeight="1">
      <c r="A25" s="124" t="s">
        <v>176</v>
      </c>
      <c r="B25" s="122">
        <f t="shared" si="1"/>
        <v>180</v>
      </c>
      <c r="C25" s="44">
        <v>180</v>
      </c>
      <c r="D25" s="120"/>
      <c r="E25" s="44"/>
      <c r="F25" s="44"/>
      <c r="G25" s="44"/>
      <c r="H25" s="44"/>
      <c r="I25" s="54" t="str">
        <f>IF(B25=VLOOKUP(A25,'表二'!$A$5:$C$1314,3,0),"正确","错误")</f>
        <v>正确</v>
      </c>
    </row>
    <row r="26" spans="1:9" ht="19.5" customHeight="1">
      <c r="A26" s="124" t="s">
        <v>179</v>
      </c>
      <c r="B26" s="122">
        <f t="shared" si="1"/>
        <v>42</v>
      </c>
      <c r="C26" s="44">
        <v>42</v>
      </c>
      <c r="D26" s="120"/>
      <c r="E26" s="44"/>
      <c r="F26" s="44"/>
      <c r="G26" s="44"/>
      <c r="H26" s="44"/>
      <c r="I26" s="54" t="str">
        <f>IF(B26=VLOOKUP(A26,'表二'!$A$5:$C$1314,3,0),"正确","错误")</f>
        <v>正确</v>
      </c>
    </row>
    <row r="27" spans="1:9" ht="19.5" customHeight="1">
      <c r="A27" s="124" t="s">
        <v>181</v>
      </c>
      <c r="B27" s="122">
        <f t="shared" si="1"/>
        <v>416</v>
      </c>
      <c r="C27" s="44">
        <v>416</v>
      </c>
      <c r="D27" s="120"/>
      <c r="E27" s="44"/>
      <c r="F27" s="44"/>
      <c r="G27" s="44"/>
      <c r="H27" s="44"/>
      <c r="I27" s="54" t="str">
        <f>IF(B27=VLOOKUP(A27,'表二'!$A$5:$C$1314,3,0),"正确","错误")</f>
        <v>正确</v>
      </c>
    </row>
    <row r="28" spans="1:9" ht="19.5" customHeight="1">
      <c r="A28" s="124" t="s">
        <v>185</v>
      </c>
      <c r="B28" s="122">
        <f t="shared" si="1"/>
        <v>1028</v>
      </c>
      <c r="C28" s="44">
        <v>1028</v>
      </c>
      <c r="D28" s="120"/>
      <c r="E28" s="44"/>
      <c r="F28" s="44"/>
      <c r="G28" s="44"/>
      <c r="H28" s="44"/>
      <c r="I28" s="54" t="str">
        <f>IF(B28=VLOOKUP(A28,'表二'!$A$5:$C$1314,3,0),"正确","错误")</f>
        <v>正确</v>
      </c>
    </row>
    <row r="29" spans="1:9" ht="19.5" customHeight="1">
      <c r="A29" s="124" t="s">
        <v>188</v>
      </c>
      <c r="B29" s="122">
        <f t="shared" si="1"/>
        <v>268</v>
      </c>
      <c r="C29" s="44">
        <v>268</v>
      </c>
      <c r="D29" s="120"/>
      <c r="E29" s="44"/>
      <c r="F29" s="44"/>
      <c r="G29" s="44"/>
      <c r="H29" s="44"/>
      <c r="I29" s="54" t="str">
        <f>IF(B29=VLOOKUP(A29,'表二'!$A$5:$C$1314,3,0),"正确","错误")</f>
        <v>正确</v>
      </c>
    </row>
    <row r="30" spans="1:9" ht="19.5" customHeight="1">
      <c r="A30" s="124" t="s">
        <v>190</v>
      </c>
      <c r="B30" s="122">
        <f t="shared" si="1"/>
        <v>206</v>
      </c>
      <c r="C30" s="44">
        <v>206</v>
      </c>
      <c r="D30" s="120"/>
      <c r="E30" s="44"/>
      <c r="F30" s="44"/>
      <c r="G30" s="44"/>
      <c r="H30" s="44"/>
      <c r="I30" s="54" t="str">
        <f>IF(B30=VLOOKUP(A30,'表二'!$A$5:$C$1314,3,0),"正确","错误")</f>
        <v>正确</v>
      </c>
    </row>
    <row r="31" spans="1:9" ht="19.5" customHeight="1">
      <c r="A31" s="124" t="s">
        <v>192</v>
      </c>
      <c r="B31" s="122">
        <f t="shared" si="1"/>
        <v>50</v>
      </c>
      <c r="C31" s="44">
        <v>50</v>
      </c>
      <c r="D31" s="120"/>
      <c r="E31" s="44"/>
      <c r="F31" s="44"/>
      <c r="G31" s="44"/>
      <c r="H31" s="44"/>
      <c r="I31" s="54" t="str">
        <f>IF(B31=VLOOKUP(A31,'表二'!$A$5:$C$1314,3,0),"正确","错误")</f>
        <v>正确</v>
      </c>
    </row>
    <row r="32" spans="1:9" ht="19.5" customHeight="1">
      <c r="A32" s="124" t="s">
        <v>194</v>
      </c>
      <c r="B32" s="122">
        <f t="shared" si="1"/>
        <v>0</v>
      </c>
      <c r="C32" s="44"/>
      <c r="D32" s="120"/>
      <c r="E32" s="44"/>
      <c r="F32" s="44"/>
      <c r="G32" s="44"/>
      <c r="H32" s="44"/>
      <c r="I32" s="54" t="str">
        <f>IF(B32=VLOOKUP(A32,'表二'!$A$5:$C$1314,3,0),"正确","错误")</f>
        <v>正确</v>
      </c>
    </row>
    <row r="33" spans="1:9" ht="19.5" customHeight="1">
      <c r="A33" s="124" t="s">
        <v>196</v>
      </c>
      <c r="B33" s="122">
        <f t="shared" si="1"/>
        <v>0</v>
      </c>
      <c r="C33" s="44"/>
      <c r="D33" s="120"/>
      <c r="E33" s="44"/>
      <c r="F33" s="44"/>
      <c r="G33" s="44"/>
      <c r="H33" s="44"/>
      <c r="I33" s="54" t="str">
        <f>IF(B33=VLOOKUP(A33,'表二'!$A$5:$C$1314,3,0),"正确","错误")</f>
        <v>正确</v>
      </c>
    </row>
    <row r="34" spans="1:9" ht="19.5" customHeight="1">
      <c r="A34" s="124" t="s">
        <v>198</v>
      </c>
      <c r="B34" s="122">
        <f t="shared" si="1"/>
        <v>1295</v>
      </c>
      <c r="C34" s="44">
        <v>1295</v>
      </c>
      <c r="D34" s="120"/>
      <c r="E34" s="44"/>
      <c r="F34" s="44"/>
      <c r="G34" s="44"/>
      <c r="H34" s="44"/>
      <c r="I34" s="54" t="str">
        <f>IF(B34=VLOOKUP(A34,'表二'!$A$5:$C$1314,3,0),"正确","错误")</f>
        <v>正确</v>
      </c>
    </row>
    <row r="35" spans="1:9" ht="19.5" customHeight="1">
      <c r="A35" s="121" t="s">
        <v>201</v>
      </c>
      <c r="B35" s="122">
        <f t="shared" si="1"/>
        <v>0</v>
      </c>
      <c r="C35" s="122">
        <f aca="true" t="shared" si="2" ref="C35:H35">C36+C37</f>
        <v>0</v>
      </c>
      <c r="D35" s="122">
        <f t="shared" si="2"/>
        <v>0</v>
      </c>
      <c r="E35" s="122">
        <f t="shared" si="2"/>
        <v>0</v>
      </c>
      <c r="F35" s="122">
        <f t="shared" si="2"/>
        <v>0</v>
      </c>
      <c r="G35" s="122">
        <f t="shared" si="2"/>
        <v>0</v>
      </c>
      <c r="H35" s="122">
        <f t="shared" si="2"/>
        <v>0</v>
      </c>
      <c r="I35" s="54" t="str">
        <f>IF(B35=VLOOKUP(A35,'表二'!$A$5:$C$1314,3,0),"正确","错误")</f>
        <v>正确</v>
      </c>
    </row>
    <row r="36" spans="1:9" ht="19.5" customHeight="1">
      <c r="A36" s="123" t="s">
        <v>202</v>
      </c>
      <c r="B36" s="122">
        <f t="shared" si="1"/>
        <v>0</v>
      </c>
      <c r="C36" s="44"/>
      <c r="D36" s="120"/>
      <c r="E36" s="44"/>
      <c r="F36" s="44"/>
      <c r="G36" s="44"/>
      <c r="H36" s="44"/>
      <c r="I36" s="54" t="str">
        <f>IF(B36=VLOOKUP(A36,'表二'!$A$5:$C$1314,3,0),"正确","错误")</f>
        <v>正确</v>
      </c>
    </row>
    <row r="37" spans="1:9" ht="19.5" customHeight="1">
      <c r="A37" s="123" t="s">
        <v>203</v>
      </c>
      <c r="B37" s="122">
        <f t="shared" si="1"/>
        <v>0</v>
      </c>
      <c r="C37" s="44"/>
      <c r="D37" s="120"/>
      <c r="E37" s="44"/>
      <c r="F37" s="44"/>
      <c r="G37" s="44"/>
      <c r="H37" s="44"/>
      <c r="I37" s="54" t="str">
        <f>IF(B37=VLOOKUP(A37,'表二'!$A$5:$C$1314,3,0),"正确","错误")</f>
        <v>正确</v>
      </c>
    </row>
    <row r="38" spans="1:9" ht="19.5" customHeight="1">
      <c r="A38" s="121" t="s">
        <v>204</v>
      </c>
      <c r="B38" s="122">
        <f t="shared" si="1"/>
        <v>0</v>
      </c>
      <c r="C38" s="122">
        <f aca="true" t="shared" si="3" ref="C38:H38">C39+C40</f>
        <v>0</v>
      </c>
      <c r="D38" s="122">
        <f t="shared" si="3"/>
        <v>0</v>
      </c>
      <c r="E38" s="122">
        <f t="shared" si="3"/>
        <v>0</v>
      </c>
      <c r="F38" s="122">
        <f t="shared" si="3"/>
        <v>0</v>
      </c>
      <c r="G38" s="122">
        <f t="shared" si="3"/>
        <v>0</v>
      </c>
      <c r="H38" s="122">
        <f t="shared" si="3"/>
        <v>0</v>
      </c>
      <c r="I38" s="54" t="str">
        <f>IF(B38=VLOOKUP(A38,'表二'!$A$5:$C$1314,3,0),"正确","错误")</f>
        <v>正确</v>
      </c>
    </row>
    <row r="39" spans="1:9" ht="19.5" customHeight="1">
      <c r="A39" s="124" t="s">
        <v>205</v>
      </c>
      <c r="B39" s="122">
        <f t="shared" si="1"/>
        <v>0</v>
      </c>
      <c r="C39" s="44"/>
      <c r="D39" s="120"/>
      <c r="E39" s="44"/>
      <c r="F39" s="44"/>
      <c r="G39" s="44"/>
      <c r="H39" s="44"/>
      <c r="I39" s="54" t="str">
        <f>IF(B39=VLOOKUP(A39,'表二'!$A$5:$C$1314,3,0),"正确","错误")</f>
        <v>正确</v>
      </c>
    </row>
    <row r="40" spans="1:9" ht="19.5" customHeight="1">
      <c r="A40" s="124" t="s">
        <v>215</v>
      </c>
      <c r="B40" s="122">
        <f t="shared" si="1"/>
        <v>0</v>
      </c>
      <c r="C40" s="44"/>
      <c r="D40" s="120"/>
      <c r="E40" s="44"/>
      <c r="F40" s="44"/>
      <c r="G40" s="44"/>
      <c r="H40" s="44"/>
      <c r="I40" s="54" t="str">
        <f>IF(B40=VLOOKUP(A40,'表二'!$A$5:$C$1314,3,0),"正确","错误")</f>
        <v>正确</v>
      </c>
    </row>
    <row r="41" spans="1:9" ht="19.5" customHeight="1">
      <c r="A41" s="121" t="s">
        <v>216</v>
      </c>
      <c r="B41" s="122">
        <f t="shared" si="1"/>
        <v>6222</v>
      </c>
      <c r="C41" s="122">
        <f aca="true" t="shared" si="4" ref="C41:H41">SUM(C42:C53)</f>
        <v>4980</v>
      </c>
      <c r="D41" s="122">
        <f t="shared" si="4"/>
        <v>1242</v>
      </c>
      <c r="E41" s="122">
        <f t="shared" si="4"/>
        <v>0</v>
      </c>
      <c r="F41" s="122">
        <f t="shared" si="4"/>
        <v>0</v>
      </c>
      <c r="G41" s="122">
        <f t="shared" si="4"/>
        <v>0</v>
      </c>
      <c r="H41" s="122">
        <f t="shared" si="4"/>
        <v>0</v>
      </c>
      <c r="I41" s="54" t="str">
        <f>IF(B41=VLOOKUP(A41,'表二'!$A$5:$C$1314,3,0),"正确","错误")</f>
        <v>正确</v>
      </c>
    </row>
    <row r="42" spans="1:9" ht="19.5" customHeight="1">
      <c r="A42" s="123" t="s">
        <v>217</v>
      </c>
      <c r="B42" s="122">
        <f t="shared" si="1"/>
        <v>362</v>
      </c>
      <c r="C42" s="44">
        <v>362</v>
      </c>
      <c r="D42" s="120"/>
      <c r="E42" s="44"/>
      <c r="F42" s="44"/>
      <c r="G42" s="44"/>
      <c r="H42" s="44"/>
      <c r="I42" s="54" t="str">
        <f>IF(B42=VLOOKUP(A42,'表二'!$A$5:$C$1314,3,0),"正确","错误")</f>
        <v>正确</v>
      </c>
    </row>
    <row r="43" spans="1:9" ht="19.5" customHeight="1">
      <c r="A43" s="124" t="s">
        <v>227</v>
      </c>
      <c r="B43" s="122">
        <f t="shared" si="1"/>
        <v>4053</v>
      </c>
      <c r="C43" s="51">
        <v>3111</v>
      </c>
      <c r="D43" s="51">
        <v>942</v>
      </c>
      <c r="E43" s="51"/>
      <c r="F43" s="51"/>
      <c r="G43" s="51"/>
      <c r="H43" s="51"/>
      <c r="I43" s="54" t="str">
        <f>IF(B43=VLOOKUP(A43,'表二'!$A$5:$C$1314,3,0),"正确","错误")</f>
        <v>正确</v>
      </c>
    </row>
    <row r="44" spans="1:9" ht="19.5" customHeight="1">
      <c r="A44" s="123" t="s">
        <v>244</v>
      </c>
      <c r="B44" s="122">
        <f t="shared" si="1"/>
        <v>0</v>
      </c>
      <c r="C44" s="51"/>
      <c r="D44" s="51"/>
      <c r="E44" s="51"/>
      <c r="F44" s="51"/>
      <c r="G44" s="51"/>
      <c r="H44" s="51"/>
      <c r="I44" s="54" t="str">
        <f>IF(B44=VLOOKUP(A44,'表二'!$A$5:$C$1314,3,0),"正确","错误")</f>
        <v>正确</v>
      </c>
    </row>
    <row r="45" spans="1:9" ht="19.5" customHeight="1">
      <c r="A45" s="123" t="s">
        <v>247</v>
      </c>
      <c r="B45" s="122">
        <f t="shared" si="1"/>
        <v>481</v>
      </c>
      <c r="C45" s="51">
        <v>331</v>
      </c>
      <c r="D45" s="51">
        <v>150</v>
      </c>
      <c r="E45" s="51"/>
      <c r="F45" s="51"/>
      <c r="G45" s="51"/>
      <c r="H45" s="51"/>
      <c r="I45" s="54" t="str">
        <f>IF(B45=VLOOKUP(A45,'表二'!$A$5:$C$1314,3,0),"正确","错误")</f>
        <v>正确</v>
      </c>
    </row>
    <row r="46" spans="1:9" ht="19.5" customHeight="1">
      <c r="A46" s="121" t="s">
        <v>255</v>
      </c>
      <c r="B46" s="122">
        <f t="shared" si="1"/>
        <v>698</v>
      </c>
      <c r="C46" s="51">
        <v>548</v>
      </c>
      <c r="D46" s="51">
        <v>150</v>
      </c>
      <c r="E46" s="51"/>
      <c r="F46" s="51"/>
      <c r="G46" s="51"/>
      <c r="H46" s="51"/>
      <c r="I46" s="54" t="str">
        <f>IF(B46=VLOOKUP(A46,'表二'!$A$5:$C$1314,3,0),"正确","错误")</f>
        <v>正确</v>
      </c>
    </row>
    <row r="47" spans="1:9" ht="19.5" customHeight="1">
      <c r="A47" s="123" t="s">
        <v>260</v>
      </c>
      <c r="B47" s="122">
        <f t="shared" si="1"/>
        <v>316</v>
      </c>
      <c r="C47" s="51">
        <v>316</v>
      </c>
      <c r="D47" s="51"/>
      <c r="E47" s="51"/>
      <c r="F47" s="51"/>
      <c r="G47" s="51"/>
      <c r="H47" s="51"/>
      <c r="I47" s="54" t="str">
        <f>IF(B47=VLOOKUP(A47,'表二'!$A$5:$C$1314,3,0),"正确","错误")</f>
        <v>正确</v>
      </c>
    </row>
    <row r="48" spans="1:9" ht="19.5" customHeight="1">
      <c r="A48" s="123" t="s">
        <v>270</v>
      </c>
      <c r="B48" s="122">
        <f t="shared" si="1"/>
        <v>0</v>
      </c>
      <c r="C48" s="51"/>
      <c r="D48" s="51"/>
      <c r="E48" s="51"/>
      <c r="F48" s="51"/>
      <c r="G48" s="51"/>
      <c r="H48" s="51"/>
      <c r="I48" s="54" t="str">
        <f>IF(B48=VLOOKUP(A48,'表二'!$A$5:$C$1314,3,0),"正确","错误")</f>
        <v>正确</v>
      </c>
    </row>
    <row r="49" spans="1:9" ht="19.5" customHeight="1">
      <c r="A49" s="124" t="s">
        <v>275</v>
      </c>
      <c r="B49" s="122">
        <f t="shared" si="1"/>
        <v>0</v>
      </c>
      <c r="C49" s="51"/>
      <c r="D49" s="51"/>
      <c r="E49" s="51"/>
      <c r="F49" s="51"/>
      <c r="G49" s="51"/>
      <c r="H49" s="51"/>
      <c r="I49" s="54" t="str">
        <f>IF(B49=VLOOKUP(A49,'表二'!$A$5:$C$1314,3,0),"正确","错误")</f>
        <v>正确</v>
      </c>
    </row>
    <row r="50" spans="1:9" ht="19.5" customHeight="1">
      <c r="A50" s="121" t="s">
        <v>280</v>
      </c>
      <c r="B50" s="122">
        <f t="shared" si="1"/>
        <v>0</v>
      </c>
      <c r="C50" s="51"/>
      <c r="D50" s="51"/>
      <c r="E50" s="51"/>
      <c r="F50" s="51"/>
      <c r="G50" s="51"/>
      <c r="H50" s="51"/>
      <c r="I50" s="54" t="str">
        <f>IF(B50=VLOOKUP(A50,'表二'!$A$5:$C$1314,3,0),"正确","错误")</f>
        <v>正确</v>
      </c>
    </row>
    <row r="51" spans="1:9" ht="19.5" customHeight="1">
      <c r="A51" s="123" t="s">
        <v>284</v>
      </c>
      <c r="B51" s="122">
        <f t="shared" si="1"/>
        <v>0</v>
      </c>
      <c r="C51" s="51"/>
      <c r="D51" s="51"/>
      <c r="E51" s="51"/>
      <c r="F51" s="51"/>
      <c r="G51" s="51"/>
      <c r="H51" s="51"/>
      <c r="I51" s="54" t="str">
        <f>IF(B51=VLOOKUP(A51,'表二'!$A$5:$C$1314,3,0),"正确","错误")</f>
        <v>正确</v>
      </c>
    </row>
    <row r="52" spans="1:9" ht="19.5" customHeight="1">
      <c r="A52" s="123" t="s">
        <v>289</v>
      </c>
      <c r="B52" s="122">
        <f t="shared" si="1"/>
        <v>0</v>
      </c>
      <c r="C52" s="51"/>
      <c r="D52" s="51"/>
      <c r="E52" s="51"/>
      <c r="F52" s="51"/>
      <c r="G52" s="51"/>
      <c r="H52" s="51"/>
      <c r="I52" s="54" t="str">
        <f>IF(B52=VLOOKUP(A52,'表二'!$A$5:$C$1314,3,0),"正确","错误")</f>
        <v>正确</v>
      </c>
    </row>
    <row r="53" spans="1:9" ht="19.5" customHeight="1">
      <c r="A53" s="123" t="s">
        <v>297</v>
      </c>
      <c r="B53" s="122">
        <f t="shared" si="1"/>
        <v>312</v>
      </c>
      <c r="C53" s="51">
        <v>312</v>
      </c>
      <c r="D53" s="51"/>
      <c r="E53" s="51"/>
      <c r="F53" s="51"/>
      <c r="G53" s="51"/>
      <c r="H53" s="51"/>
      <c r="I53" s="54" t="str">
        <f>IF(B53=VLOOKUP(A53,'表二'!$A$5:$C$1314,3,0),"正确","错误")</f>
        <v>正确</v>
      </c>
    </row>
    <row r="54" spans="1:9" ht="19.5" customHeight="1">
      <c r="A54" s="121" t="s">
        <v>298</v>
      </c>
      <c r="B54" s="122">
        <f t="shared" si="1"/>
        <v>31657</v>
      </c>
      <c r="C54" s="52">
        <f aca="true" t="shared" si="5" ref="C54:H54">SUM(C55:C64)</f>
        <v>18859</v>
      </c>
      <c r="D54" s="52">
        <f t="shared" si="5"/>
        <v>12798</v>
      </c>
      <c r="E54" s="52">
        <f t="shared" si="5"/>
        <v>0</v>
      </c>
      <c r="F54" s="52">
        <f t="shared" si="5"/>
        <v>0</v>
      </c>
      <c r="G54" s="52">
        <f t="shared" si="5"/>
        <v>0</v>
      </c>
      <c r="H54" s="52">
        <f t="shared" si="5"/>
        <v>0</v>
      </c>
      <c r="I54" s="54" t="str">
        <f>IF(B54=VLOOKUP(A54,'表二'!$A$5:$C$1314,3,0),"正确","错误")</f>
        <v>正确</v>
      </c>
    </row>
    <row r="55" spans="1:9" ht="19.5" customHeight="1">
      <c r="A55" s="124" t="s">
        <v>299</v>
      </c>
      <c r="B55" s="122">
        <f t="shared" si="1"/>
        <v>610</v>
      </c>
      <c r="C55" s="51">
        <v>610</v>
      </c>
      <c r="D55" s="51"/>
      <c r="E55" s="51"/>
      <c r="F55" s="51"/>
      <c r="G55" s="51"/>
      <c r="H55" s="51"/>
      <c r="I55" s="54" t="str">
        <f>IF(B55=VLOOKUP(A55,'表二'!$A$5:$C$1314,3,0),"正确","错误")</f>
        <v>正确</v>
      </c>
    </row>
    <row r="56" spans="1:9" ht="19.5" customHeight="1">
      <c r="A56" s="123" t="s">
        <v>301</v>
      </c>
      <c r="B56" s="122">
        <f t="shared" si="1"/>
        <v>28507</v>
      </c>
      <c r="C56" s="51">
        <v>15709</v>
      </c>
      <c r="D56" s="51">
        <v>12798</v>
      </c>
      <c r="E56" s="51"/>
      <c r="F56" s="51"/>
      <c r="G56" s="51"/>
      <c r="H56" s="51"/>
      <c r="I56" s="54" t="str">
        <f>IF(B56=VLOOKUP(A56,'表二'!$A$5:$C$1314,3,0),"正确","错误")</f>
        <v>正确</v>
      </c>
    </row>
    <row r="57" spans="1:9" ht="19.5" customHeight="1">
      <c r="A57" s="123" t="s">
        <v>310</v>
      </c>
      <c r="B57" s="122">
        <f t="shared" si="1"/>
        <v>553</v>
      </c>
      <c r="C57" s="51">
        <v>553</v>
      </c>
      <c r="D57" s="51"/>
      <c r="E57" s="51"/>
      <c r="F57" s="51"/>
      <c r="G57" s="51"/>
      <c r="H57" s="51"/>
      <c r="I57" s="54" t="str">
        <f>IF(B57=VLOOKUP(A57,'表二'!$A$5:$C$1314,3,0),"正确","错误")</f>
        <v>正确</v>
      </c>
    </row>
    <row r="58" spans="1:9" ht="19.5" customHeight="1">
      <c r="A58" s="121" t="s">
        <v>317</v>
      </c>
      <c r="B58" s="122">
        <f t="shared" si="1"/>
        <v>0</v>
      </c>
      <c r="C58" s="51"/>
      <c r="D58" s="51"/>
      <c r="E58" s="51"/>
      <c r="F58" s="51"/>
      <c r="G58" s="51"/>
      <c r="H58" s="51"/>
      <c r="I58" s="54" t="str">
        <f>IF(B58=VLOOKUP(A58,'表二'!$A$5:$C$1314,3,0),"正确","错误")</f>
        <v>正确</v>
      </c>
    </row>
    <row r="59" spans="1:9" ht="19.5" customHeight="1">
      <c r="A59" s="124" t="s">
        <v>323</v>
      </c>
      <c r="B59" s="122">
        <f t="shared" si="1"/>
        <v>0</v>
      </c>
      <c r="C59" s="51"/>
      <c r="D59" s="51"/>
      <c r="E59" s="51"/>
      <c r="F59" s="51"/>
      <c r="G59" s="51"/>
      <c r="H59" s="51"/>
      <c r="I59" s="54" t="str">
        <f>IF(B59=VLOOKUP(A59,'表二'!$A$5:$C$1314,3,0),"正确","错误")</f>
        <v>正确</v>
      </c>
    </row>
    <row r="60" spans="1:9" ht="19.5" customHeight="1">
      <c r="A60" s="124" t="s">
        <v>327</v>
      </c>
      <c r="B60" s="122">
        <f t="shared" si="1"/>
        <v>0</v>
      </c>
      <c r="C60" s="51"/>
      <c r="D60" s="51"/>
      <c r="E60" s="51"/>
      <c r="F60" s="51"/>
      <c r="G60" s="51"/>
      <c r="H60" s="51"/>
      <c r="I60" s="54" t="str">
        <f>IF(B60=VLOOKUP(A60,'表二'!$A$5:$C$1314,3,0),"正确","错误")</f>
        <v>正确</v>
      </c>
    </row>
    <row r="61" spans="1:9" ht="19.5" customHeight="1">
      <c r="A61" s="123" t="s">
        <v>331</v>
      </c>
      <c r="B61" s="122">
        <f t="shared" si="1"/>
        <v>0</v>
      </c>
      <c r="C61" s="51"/>
      <c r="D61" s="51"/>
      <c r="E61" s="51"/>
      <c r="F61" s="51"/>
      <c r="G61" s="51"/>
      <c r="H61" s="51"/>
      <c r="I61" s="54" t="str">
        <f>IF(B61=VLOOKUP(A61,'表二'!$A$5:$C$1314,3,0),"正确","错误")</f>
        <v>正确</v>
      </c>
    </row>
    <row r="62" spans="1:9" ht="19.5" customHeight="1">
      <c r="A62" s="124" t="s">
        <v>335</v>
      </c>
      <c r="B62" s="122">
        <f t="shared" si="1"/>
        <v>301</v>
      </c>
      <c r="C62" s="51">
        <v>301</v>
      </c>
      <c r="D62" s="51"/>
      <c r="E62" s="51"/>
      <c r="F62" s="51"/>
      <c r="G62" s="51"/>
      <c r="H62" s="51"/>
      <c r="I62" s="54" t="str">
        <f>IF(B62=VLOOKUP(A62,'表二'!$A$5:$C$1314,3,0),"正确","错误")</f>
        <v>正确</v>
      </c>
    </row>
    <row r="63" spans="1:9" ht="19.5" customHeight="1">
      <c r="A63" s="123" t="s">
        <v>341</v>
      </c>
      <c r="B63" s="122">
        <f t="shared" si="1"/>
        <v>1000</v>
      </c>
      <c r="C63" s="51">
        <v>1000</v>
      </c>
      <c r="D63" s="51"/>
      <c r="E63" s="51"/>
      <c r="F63" s="51"/>
      <c r="G63" s="51"/>
      <c r="H63" s="51"/>
      <c r="I63" s="54" t="str">
        <f>IF(B63=VLOOKUP(A63,'表二'!$A$5:$C$1314,3,0),"正确","错误")</f>
        <v>正确</v>
      </c>
    </row>
    <row r="64" spans="1:9" ht="19.5" customHeight="1">
      <c r="A64" s="123" t="s">
        <v>348</v>
      </c>
      <c r="B64" s="122">
        <f t="shared" si="1"/>
        <v>686</v>
      </c>
      <c r="C64" s="51">
        <v>686</v>
      </c>
      <c r="D64" s="51"/>
      <c r="E64" s="51"/>
      <c r="F64" s="51"/>
      <c r="G64" s="51"/>
      <c r="H64" s="51"/>
      <c r="I64" s="54" t="str">
        <f>IF(B64=VLOOKUP(A64,'表二'!$A$5:$C$1314,3,0),"正确","错误")</f>
        <v>正确</v>
      </c>
    </row>
    <row r="65" spans="1:9" ht="19.5" customHeight="1">
      <c r="A65" s="121" t="s">
        <v>349</v>
      </c>
      <c r="B65" s="122">
        <f t="shared" si="1"/>
        <v>3138</v>
      </c>
      <c r="C65" s="52">
        <f aca="true" t="shared" si="6" ref="C65:H65">SUM(C66:C75)</f>
        <v>1638</v>
      </c>
      <c r="D65" s="52">
        <f t="shared" si="6"/>
        <v>1500</v>
      </c>
      <c r="E65" s="52">
        <f t="shared" si="6"/>
        <v>0</v>
      </c>
      <c r="F65" s="52">
        <f t="shared" si="6"/>
        <v>0</v>
      </c>
      <c r="G65" s="52">
        <f t="shared" si="6"/>
        <v>0</v>
      </c>
      <c r="H65" s="52">
        <f t="shared" si="6"/>
        <v>0</v>
      </c>
      <c r="I65" s="54" t="str">
        <f>IF(B65=VLOOKUP(A65,'表二'!$A$5:$C$1314,3,0),"正确","错误")</f>
        <v>正确</v>
      </c>
    </row>
    <row r="66" spans="1:9" ht="19.5" customHeight="1">
      <c r="A66" s="124" t="s">
        <v>350</v>
      </c>
      <c r="B66" s="122">
        <f t="shared" si="1"/>
        <v>115</v>
      </c>
      <c r="C66" s="51">
        <v>115</v>
      </c>
      <c r="D66" s="51"/>
      <c r="E66" s="51"/>
      <c r="F66" s="51"/>
      <c r="G66" s="51"/>
      <c r="H66" s="51"/>
      <c r="I66" s="54" t="str">
        <f>IF(B66=VLOOKUP(A66,'表二'!$A$5:$C$1314,3,0),"正确","错误")</f>
        <v>正确</v>
      </c>
    </row>
    <row r="67" spans="1:9" ht="19.5" customHeight="1">
      <c r="A67" s="123" t="s">
        <v>352</v>
      </c>
      <c r="B67" s="122">
        <f t="shared" si="1"/>
        <v>0</v>
      </c>
      <c r="C67" s="51"/>
      <c r="D67" s="51"/>
      <c r="E67" s="51"/>
      <c r="F67" s="51"/>
      <c r="G67" s="51"/>
      <c r="H67" s="51"/>
      <c r="I67" s="54" t="str">
        <f>IF(B67=VLOOKUP(A67,'表二'!$A$5:$C$1314,3,0),"正确","错误")</f>
        <v>正确</v>
      </c>
    </row>
    <row r="68" spans="1:9" ht="19.5" customHeight="1">
      <c r="A68" s="124" t="s">
        <v>361</v>
      </c>
      <c r="B68" s="122">
        <f t="shared" si="1"/>
        <v>0</v>
      </c>
      <c r="C68" s="51"/>
      <c r="D68" s="51"/>
      <c r="E68" s="51"/>
      <c r="F68" s="51"/>
      <c r="G68" s="51"/>
      <c r="H68" s="51"/>
      <c r="I68" s="54" t="str">
        <f>IF(B68=VLOOKUP(A68,'表二'!$A$5:$C$1314,3,0),"正确","错误")</f>
        <v>正确</v>
      </c>
    </row>
    <row r="69" spans="1:9" ht="19.5" customHeight="1">
      <c r="A69" s="124" t="s">
        <v>366</v>
      </c>
      <c r="B69" s="122">
        <f t="shared" si="1"/>
        <v>0</v>
      </c>
      <c r="C69" s="51"/>
      <c r="D69" s="51"/>
      <c r="E69" s="51"/>
      <c r="F69" s="51"/>
      <c r="G69" s="51"/>
      <c r="H69" s="51"/>
      <c r="I69" s="54" t="str">
        <f>IF(B69=VLOOKUP(A69,'表二'!$A$5:$C$1314,3,0),"正确","错误")</f>
        <v>正确</v>
      </c>
    </row>
    <row r="70" spans="1:9" ht="19.5" customHeight="1">
      <c r="A70" s="124" t="s">
        <v>371</v>
      </c>
      <c r="B70" s="122">
        <f t="shared" si="1"/>
        <v>1500</v>
      </c>
      <c r="C70" s="51">
        <v>500</v>
      </c>
      <c r="D70" s="51">
        <v>1000</v>
      </c>
      <c r="E70" s="51"/>
      <c r="F70" s="51"/>
      <c r="G70" s="51"/>
      <c r="H70" s="51"/>
      <c r="I70" s="54" t="str">
        <f>IF(B70=VLOOKUP(A70,'表二'!$A$5:$C$1314,3,0),"正确","错误")</f>
        <v>正确</v>
      </c>
    </row>
    <row r="71" spans="1:9" ht="19.5" customHeight="1">
      <c r="A71" s="124" t="s">
        <v>375</v>
      </c>
      <c r="B71" s="122">
        <f aca="true" t="shared" si="7" ref="B71:B134">SUM(C71:H71)</f>
        <v>0</v>
      </c>
      <c r="C71" s="51"/>
      <c r="D71" s="51"/>
      <c r="E71" s="51"/>
      <c r="F71" s="51"/>
      <c r="G71" s="51"/>
      <c r="H71" s="51"/>
      <c r="I71" s="54" t="str">
        <f>IF(B71=VLOOKUP(A71,'表二'!$A$5:$C$1314,3,0),"正确","错误")</f>
        <v>正确</v>
      </c>
    </row>
    <row r="72" spans="1:9" ht="19.5" customHeight="1">
      <c r="A72" s="123" t="s">
        <v>380</v>
      </c>
      <c r="B72" s="122">
        <f t="shared" si="7"/>
        <v>460</v>
      </c>
      <c r="C72" s="51">
        <v>460</v>
      </c>
      <c r="D72" s="51"/>
      <c r="E72" s="51"/>
      <c r="F72" s="51"/>
      <c r="G72" s="51"/>
      <c r="H72" s="51"/>
      <c r="I72" s="54" t="str">
        <f>IF(B72=VLOOKUP(A72,'表二'!$A$5:$C$1314,3,0),"正确","错误")</f>
        <v>正确</v>
      </c>
    </row>
    <row r="73" spans="1:9" ht="19.5" customHeight="1">
      <c r="A73" s="123" t="s">
        <v>386</v>
      </c>
      <c r="B73" s="122">
        <f t="shared" si="7"/>
        <v>0</v>
      </c>
      <c r="C73" s="51"/>
      <c r="D73" s="51"/>
      <c r="E73" s="51"/>
      <c r="F73" s="51"/>
      <c r="G73" s="51"/>
      <c r="H73" s="51"/>
      <c r="I73" s="54" t="str">
        <f>IF(B73=VLOOKUP(A73,'表二'!$A$5:$C$1314,3,0),"正确","错误")</f>
        <v>正确</v>
      </c>
    </row>
    <row r="74" spans="1:9" ht="19.5" customHeight="1">
      <c r="A74" s="121" t="s">
        <v>390</v>
      </c>
      <c r="B74" s="122">
        <f t="shared" si="7"/>
        <v>0</v>
      </c>
      <c r="C74" s="51"/>
      <c r="D74" s="51"/>
      <c r="E74" s="51"/>
      <c r="F74" s="51"/>
      <c r="G74" s="51"/>
      <c r="H74" s="51"/>
      <c r="I74" s="54" t="str">
        <f>IF(B74=VLOOKUP(A74,'表二'!$A$5:$C$1314,3,0),"正确","错误")</f>
        <v>正确</v>
      </c>
    </row>
    <row r="75" spans="1:9" ht="19.5" customHeight="1">
      <c r="A75" s="123" t="s">
        <v>393</v>
      </c>
      <c r="B75" s="122">
        <f t="shared" si="7"/>
        <v>1063</v>
      </c>
      <c r="C75" s="51">
        <v>563</v>
      </c>
      <c r="D75" s="51">
        <v>500</v>
      </c>
      <c r="E75" s="51"/>
      <c r="F75" s="51"/>
      <c r="G75" s="51"/>
      <c r="H75" s="51"/>
      <c r="I75" s="54" t="str">
        <f>IF(B75=VLOOKUP(A75,'表二'!$A$5:$C$1314,3,0),"正确","错误")</f>
        <v>正确</v>
      </c>
    </row>
    <row r="76" spans="1:9" ht="19.5" customHeight="1">
      <c r="A76" s="126" t="s">
        <v>398</v>
      </c>
      <c r="B76" s="122">
        <f t="shared" si="7"/>
        <v>1697</v>
      </c>
      <c r="C76" s="52">
        <f aca="true" t="shared" si="8" ref="C76:H76">SUM(C77:C81)</f>
        <v>1163</v>
      </c>
      <c r="D76" s="52">
        <f t="shared" si="8"/>
        <v>534</v>
      </c>
      <c r="E76" s="52">
        <f t="shared" si="8"/>
        <v>0</v>
      </c>
      <c r="F76" s="52">
        <f t="shared" si="8"/>
        <v>0</v>
      </c>
      <c r="G76" s="52">
        <f t="shared" si="8"/>
        <v>0</v>
      </c>
      <c r="H76" s="52">
        <f t="shared" si="8"/>
        <v>0</v>
      </c>
      <c r="I76" s="54" t="str">
        <f>IF(B76=VLOOKUP(A76,'表二'!$A$5:$C$1314,3,0),"正确","错误")</f>
        <v>正确</v>
      </c>
    </row>
    <row r="77" spans="1:9" ht="19.5" customHeight="1">
      <c r="A77" s="126" t="s">
        <v>399</v>
      </c>
      <c r="B77" s="122">
        <f t="shared" si="7"/>
        <v>554</v>
      </c>
      <c r="C77" s="51">
        <v>254</v>
      </c>
      <c r="D77" s="51">
        <v>300</v>
      </c>
      <c r="E77" s="51"/>
      <c r="F77" s="51"/>
      <c r="G77" s="51"/>
      <c r="H77" s="51"/>
      <c r="I77" s="54" t="str">
        <f>IF(B77=VLOOKUP(A77,'表二'!$A$5:$C$1314,3,0),"正确","错误")</f>
        <v>正确</v>
      </c>
    </row>
    <row r="78" spans="1:9" ht="19.5" customHeight="1">
      <c r="A78" s="126" t="s">
        <v>410</v>
      </c>
      <c r="B78" s="122">
        <f t="shared" si="7"/>
        <v>560</v>
      </c>
      <c r="C78" s="51">
        <v>326</v>
      </c>
      <c r="D78" s="51">
        <v>234</v>
      </c>
      <c r="E78" s="51"/>
      <c r="F78" s="51"/>
      <c r="G78" s="51"/>
      <c r="H78" s="51"/>
      <c r="I78" s="54" t="str">
        <f>IF(B78=VLOOKUP(A78,'表二'!$A$5:$C$1314,3,0),"正确","错误")</f>
        <v>正确</v>
      </c>
    </row>
    <row r="79" spans="1:9" ht="19.5" customHeight="1">
      <c r="A79" s="126" t="s">
        <v>415</v>
      </c>
      <c r="B79" s="122">
        <f t="shared" si="7"/>
        <v>214</v>
      </c>
      <c r="C79" s="51">
        <v>214</v>
      </c>
      <c r="D79" s="51"/>
      <c r="E79" s="51"/>
      <c r="F79" s="51"/>
      <c r="G79" s="51"/>
      <c r="H79" s="51"/>
      <c r="I79" s="54" t="str">
        <f>IF(B79=VLOOKUP(A79,'表二'!$A$5:$C$1314,3,0),"正确","错误")</f>
        <v>正确</v>
      </c>
    </row>
    <row r="80" spans="1:9" ht="19.5" customHeight="1">
      <c r="A80" s="126" t="s">
        <v>423</v>
      </c>
      <c r="B80" s="122">
        <f t="shared" si="7"/>
        <v>369</v>
      </c>
      <c r="C80" s="51">
        <v>369</v>
      </c>
      <c r="D80" s="51"/>
      <c r="E80" s="51"/>
      <c r="F80" s="51"/>
      <c r="G80" s="51"/>
      <c r="H80" s="51"/>
      <c r="I80" s="54" t="str">
        <f>IF(B80=VLOOKUP(A80,'表二'!$A$5:$C$1314,3,0),"正确","错误")</f>
        <v>正确</v>
      </c>
    </row>
    <row r="81" spans="1:9" ht="19.5" customHeight="1">
      <c r="A81" s="126" t="s">
        <v>431</v>
      </c>
      <c r="B81" s="122">
        <f t="shared" si="7"/>
        <v>0</v>
      </c>
      <c r="C81" s="51"/>
      <c r="D81" s="51"/>
      <c r="E81" s="51"/>
      <c r="F81" s="51"/>
      <c r="G81" s="51"/>
      <c r="H81" s="51"/>
      <c r="I81" s="54" t="str">
        <f>IF(B81=VLOOKUP(A81,'表二'!$A$5:$C$1314,3,0),"正确","错误")</f>
        <v>正确</v>
      </c>
    </row>
    <row r="82" spans="1:9" ht="19.5" customHeight="1">
      <c r="A82" s="126" t="s">
        <v>435</v>
      </c>
      <c r="B82" s="122">
        <f t="shared" si="7"/>
        <v>17413</v>
      </c>
      <c r="C82" s="52">
        <f aca="true" t="shared" si="9" ref="C82:H82">SUM(C83:C102)</f>
        <v>5125</v>
      </c>
      <c r="D82" s="52">
        <f t="shared" si="9"/>
        <v>12288</v>
      </c>
      <c r="E82" s="52">
        <f t="shared" si="9"/>
        <v>0</v>
      </c>
      <c r="F82" s="52">
        <f t="shared" si="9"/>
        <v>0</v>
      </c>
      <c r="G82" s="52">
        <f t="shared" si="9"/>
        <v>0</v>
      </c>
      <c r="H82" s="52">
        <f t="shared" si="9"/>
        <v>0</v>
      </c>
      <c r="I82" s="54" t="str">
        <f>IF(B82=VLOOKUP(A82,'表二'!$A$5:$C$1314,3,0),"正确","错误")</f>
        <v>正确</v>
      </c>
    </row>
    <row r="83" spans="1:9" ht="19.5" customHeight="1">
      <c r="A83" s="126" t="s">
        <v>436</v>
      </c>
      <c r="B83" s="122">
        <f t="shared" si="7"/>
        <v>574</v>
      </c>
      <c r="C83" s="51">
        <v>574</v>
      </c>
      <c r="D83" s="51"/>
      <c r="E83" s="51"/>
      <c r="F83" s="51"/>
      <c r="G83" s="51"/>
      <c r="H83" s="51"/>
      <c r="I83" s="54" t="str">
        <f>IF(B83=VLOOKUP(A83,'表二'!$A$5:$C$1314,3,0),"正确","错误")</f>
        <v>正确</v>
      </c>
    </row>
    <row r="84" spans="1:9" ht="19.5" customHeight="1">
      <c r="A84" s="126" t="s">
        <v>446</v>
      </c>
      <c r="B84" s="122">
        <f t="shared" si="7"/>
        <v>623</v>
      </c>
      <c r="C84" s="51">
        <v>623</v>
      </c>
      <c r="D84" s="51"/>
      <c r="E84" s="51"/>
      <c r="F84" s="51"/>
      <c r="G84" s="51"/>
      <c r="H84" s="51"/>
      <c r="I84" s="54" t="str">
        <f>IF(B84=VLOOKUP(A84,'表二'!$A$5:$C$1314,3,0),"正确","错误")</f>
        <v>正确</v>
      </c>
    </row>
    <row r="85" spans="1:9" ht="19.5" customHeight="1">
      <c r="A85" s="126" t="s">
        <v>454</v>
      </c>
      <c r="B85" s="122">
        <f t="shared" si="7"/>
        <v>0</v>
      </c>
      <c r="C85" s="51"/>
      <c r="D85" s="51"/>
      <c r="E85" s="51"/>
      <c r="F85" s="51"/>
      <c r="G85" s="51"/>
      <c r="H85" s="51"/>
      <c r="I85" s="54" t="str">
        <f>IF(B85=VLOOKUP(A85,'表二'!$A$5:$C$1314,3,0),"正确","错误")</f>
        <v>正确</v>
      </c>
    </row>
    <row r="86" spans="1:9" ht="19.5" customHeight="1">
      <c r="A86" s="126" t="s">
        <v>456</v>
      </c>
      <c r="B86" s="122">
        <f t="shared" si="7"/>
        <v>5200</v>
      </c>
      <c r="C86" s="51">
        <v>200</v>
      </c>
      <c r="D86" s="51">
        <v>5000</v>
      </c>
      <c r="E86" s="51"/>
      <c r="F86" s="51"/>
      <c r="G86" s="51"/>
      <c r="H86" s="51"/>
      <c r="I86" s="54" t="str">
        <f>IF(B86=VLOOKUP(A86,'表二'!$A$5:$C$1314,3,0),"正确","错误")</f>
        <v>正确</v>
      </c>
    </row>
    <row r="87" spans="1:9" ht="19.5" customHeight="1">
      <c r="A87" s="126" t="s">
        <v>465</v>
      </c>
      <c r="B87" s="122">
        <f t="shared" si="7"/>
        <v>100</v>
      </c>
      <c r="C87" s="51">
        <v>100</v>
      </c>
      <c r="D87" s="51"/>
      <c r="E87" s="51"/>
      <c r="F87" s="51"/>
      <c r="G87" s="51"/>
      <c r="H87" s="51"/>
      <c r="I87" s="54" t="str">
        <f>IF(B87=VLOOKUP(A87,'表二'!$A$5:$C$1314,3,0),"正确","错误")</f>
        <v>正确</v>
      </c>
    </row>
    <row r="88" spans="1:9" ht="19.5" customHeight="1">
      <c r="A88" s="126" t="s">
        <v>469</v>
      </c>
      <c r="B88" s="122">
        <f t="shared" si="7"/>
        <v>1132</v>
      </c>
      <c r="C88" s="51">
        <v>1132</v>
      </c>
      <c r="D88" s="51"/>
      <c r="E88" s="51"/>
      <c r="F88" s="51"/>
      <c r="G88" s="51"/>
      <c r="H88" s="51"/>
      <c r="I88" s="54" t="str">
        <f>IF(B88=VLOOKUP(A88,'表二'!$A$5:$C$1314,3,0),"正确","错误")</f>
        <v>正确</v>
      </c>
    </row>
    <row r="89" spans="1:9" ht="19.5" customHeight="1">
      <c r="A89" s="126" t="s">
        <v>479</v>
      </c>
      <c r="B89" s="122">
        <f t="shared" si="7"/>
        <v>713</v>
      </c>
      <c r="C89" s="51">
        <v>713</v>
      </c>
      <c r="D89" s="51"/>
      <c r="E89" s="51"/>
      <c r="F89" s="51"/>
      <c r="G89" s="51"/>
      <c r="H89" s="51"/>
      <c r="I89" s="54" t="str">
        <f>IF(B89=VLOOKUP(A89,'表二'!$A$5:$C$1314,3,0),"正确","错误")</f>
        <v>正确</v>
      </c>
    </row>
    <row r="90" spans="1:9" ht="19.5" customHeight="1">
      <c r="A90" s="126" t="s">
        <v>487</v>
      </c>
      <c r="B90" s="122">
        <f t="shared" si="7"/>
        <v>60</v>
      </c>
      <c r="C90" s="51">
        <v>60</v>
      </c>
      <c r="D90" s="51"/>
      <c r="E90" s="51"/>
      <c r="F90" s="51"/>
      <c r="G90" s="51"/>
      <c r="H90" s="51"/>
      <c r="I90" s="54" t="str">
        <f>IF(B90=VLOOKUP(A90,'表二'!$A$5:$C$1314,3,0),"正确","错误")</f>
        <v>正确</v>
      </c>
    </row>
    <row r="91" spans="1:9" ht="19.5" customHeight="1">
      <c r="A91" s="126" t="s">
        <v>493</v>
      </c>
      <c r="B91" s="122">
        <f t="shared" si="7"/>
        <v>308</v>
      </c>
      <c r="C91" s="51">
        <v>308</v>
      </c>
      <c r="D91" s="51"/>
      <c r="E91" s="51"/>
      <c r="F91" s="51"/>
      <c r="G91" s="51"/>
      <c r="H91" s="51"/>
      <c r="I91" s="54" t="str">
        <f>IF(B91=VLOOKUP(A91,'表二'!$A$5:$C$1314,3,0),"正确","错误")</f>
        <v>正确</v>
      </c>
    </row>
    <row r="92" spans="1:9" ht="19.5" customHeight="1">
      <c r="A92" s="126" t="s">
        <v>500</v>
      </c>
      <c r="B92" s="122">
        <f t="shared" si="7"/>
        <v>112</v>
      </c>
      <c r="C92" s="51">
        <v>112</v>
      </c>
      <c r="D92" s="51"/>
      <c r="E92" s="51"/>
      <c r="F92" s="51"/>
      <c r="G92" s="51"/>
      <c r="H92" s="51"/>
      <c r="I92" s="54" t="str">
        <f>IF(B92=VLOOKUP(A92,'表二'!$A$5:$C$1314,3,0),"正确","错误")</f>
        <v>正确</v>
      </c>
    </row>
    <row r="93" spans="1:9" ht="19.5" customHeight="1">
      <c r="A93" s="126" t="s">
        <v>506</v>
      </c>
      <c r="B93" s="122">
        <f t="shared" si="7"/>
        <v>366</v>
      </c>
      <c r="C93" s="51">
        <v>366</v>
      </c>
      <c r="D93" s="51"/>
      <c r="E93" s="51"/>
      <c r="F93" s="51"/>
      <c r="G93" s="51"/>
      <c r="H93" s="51"/>
      <c r="I93" s="54" t="str">
        <f>IF(B93=VLOOKUP(A93,'表二'!$A$5:$C$1314,3,0),"正确","错误")</f>
        <v>正确</v>
      </c>
    </row>
    <row r="94" spans="1:9" ht="19.5" customHeight="1">
      <c r="A94" s="126" t="s">
        <v>511</v>
      </c>
      <c r="B94" s="122">
        <f t="shared" si="7"/>
        <v>100</v>
      </c>
      <c r="C94" s="51">
        <v>100</v>
      </c>
      <c r="D94" s="51"/>
      <c r="E94" s="51"/>
      <c r="F94" s="51"/>
      <c r="G94" s="51"/>
      <c r="H94" s="51"/>
      <c r="I94" s="54" t="str">
        <f>IF(B94=VLOOKUP(A94,'表二'!$A$5:$C$1314,3,0),"正确","错误")</f>
        <v>正确</v>
      </c>
    </row>
    <row r="95" spans="1:9" ht="19.5" customHeight="1">
      <c r="A95" s="126" t="s">
        <v>513</v>
      </c>
      <c r="B95" s="122">
        <f t="shared" si="7"/>
        <v>3067</v>
      </c>
      <c r="C95" s="51">
        <v>129</v>
      </c>
      <c r="D95" s="51">
        <v>2938</v>
      </c>
      <c r="E95" s="51"/>
      <c r="F95" s="51"/>
      <c r="G95" s="51"/>
      <c r="H95" s="51"/>
      <c r="I95" s="54" t="str">
        <f>IF(B95=VLOOKUP(A95,'表二'!$A$5:$C$1314,3,0),"正确","错误")</f>
        <v>正确</v>
      </c>
    </row>
    <row r="96" spans="1:9" ht="19.5" customHeight="1">
      <c r="A96" s="126" t="s">
        <v>516</v>
      </c>
      <c r="B96" s="122">
        <f t="shared" si="7"/>
        <v>274</v>
      </c>
      <c r="C96" s="51">
        <v>274</v>
      </c>
      <c r="D96" s="51"/>
      <c r="E96" s="51"/>
      <c r="F96" s="51"/>
      <c r="G96" s="51"/>
      <c r="H96" s="51"/>
      <c r="I96" s="54" t="str">
        <f>IF(B96=VLOOKUP(A96,'表二'!$A$5:$C$1314,3,0),"正确","错误")</f>
        <v>正确</v>
      </c>
    </row>
    <row r="97" spans="1:9" ht="19.5" customHeight="1">
      <c r="A97" s="126" t="s">
        <v>519</v>
      </c>
      <c r="B97" s="122">
        <f t="shared" si="7"/>
        <v>0</v>
      </c>
      <c r="C97" s="51"/>
      <c r="D97" s="51"/>
      <c r="E97" s="51"/>
      <c r="F97" s="51"/>
      <c r="G97" s="51"/>
      <c r="H97" s="51"/>
      <c r="I97" s="54" t="str">
        <f>IF(B97=VLOOKUP(A97,'表二'!$A$5:$C$1314,3,0),"正确","错误")</f>
        <v>正确</v>
      </c>
    </row>
    <row r="98" spans="1:9" ht="19.5" customHeight="1">
      <c r="A98" s="126" t="s">
        <v>522</v>
      </c>
      <c r="B98" s="122">
        <f t="shared" si="7"/>
        <v>0</v>
      </c>
      <c r="C98" s="51"/>
      <c r="D98" s="51"/>
      <c r="E98" s="51"/>
      <c r="F98" s="51"/>
      <c r="G98" s="51"/>
      <c r="H98" s="51"/>
      <c r="I98" s="54" t="str">
        <f>IF(B98=VLOOKUP(A98,'表二'!$A$5:$C$1314,3,0),"正确","错误")</f>
        <v>正确</v>
      </c>
    </row>
    <row r="99" spans="1:9" ht="19.5" customHeight="1">
      <c r="A99" s="126" t="s">
        <v>525</v>
      </c>
      <c r="B99" s="122">
        <f t="shared" si="7"/>
        <v>0</v>
      </c>
      <c r="C99" s="51"/>
      <c r="D99" s="51"/>
      <c r="E99" s="51"/>
      <c r="F99" s="51"/>
      <c r="G99" s="51"/>
      <c r="H99" s="51"/>
      <c r="I99" s="54" t="str">
        <f>IF(B99=VLOOKUP(A99,'表二'!$A$5:$C$1314,3,0),"正确","错误")</f>
        <v>正确</v>
      </c>
    </row>
    <row r="100" spans="1:9" ht="19.5" customHeight="1">
      <c r="A100" s="126" t="s">
        <v>528</v>
      </c>
      <c r="B100" s="122">
        <f t="shared" si="7"/>
        <v>2100</v>
      </c>
      <c r="C100" s="51"/>
      <c r="D100" s="51">
        <v>2100</v>
      </c>
      <c r="E100" s="51"/>
      <c r="F100" s="51"/>
      <c r="G100" s="51"/>
      <c r="H100" s="51"/>
      <c r="I100" s="54" t="str">
        <f>IF(B100=VLOOKUP(A100,'表二'!$A$5:$C$1314,3,0),"正确","错误")</f>
        <v>正确</v>
      </c>
    </row>
    <row r="101" spans="1:9" ht="19.5" customHeight="1">
      <c r="A101" s="126" t="s">
        <v>532</v>
      </c>
      <c r="B101" s="122">
        <f t="shared" si="7"/>
        <v>2250</v>
      </c>
      <c r="C101" s="51"/>
      <c r="D101" s="51">
        <v>2250</v>
      </c>
      <c r="E101" s="51"/>
      <c r="F101" s="51"/>
      <c r="G101" s="51"/>
      <c r="H101" s="51"/>
      <c r="I101" s="54" t="str">
        <f>IF(B101=VLOOKUP(A101,'表二'!$A$5:$C$1314,3,0),"正确","错误")</f>
        <v>正确</v>
      </c>
    </row>
    <row r="102" spans="1:9" ht="19.5" customHeight="1">
      <c r="A102" s="126" t="s">
        <v>537</v>
      </c>
      <c r="B102" s="122">
        <f t="shared" si="7"/>
        <v>434</v>
      </c>
      <c r="C102" s="51">
        <v>434</v>
      </c>
      <c r="D102" s="51"/>
      <c r="E102" s="51"/>
      <c r="F102" s="51"/>
      <c r="G102" s="51"/>
      <c r="H102" s="51"/>
      <c r="I102" s="54" t="str">
        <f>IF(B102=VLOOKUP(A102,'表二'!$A$5:$C$1314,3,0),"正确","错误")</f>
        <v>正确</v>
      </c>
    </row>
    <row r="103" spans="1:9" ht="19.5" customHeight="1">
      <c r="A103" s="126" t="s">
        <v>538</v>
      </c>
      <c r="B103" s="122">
        <f t="shared" si="7"/>
        <v>16687</v>
      </c>
      <c r="C103" s="52">
        <f aca="true" t="shared" si="10" ref="C103:H103">SUM(C104:C115)</f>
        <v>6456</v>
      </c>
      <c r="D103" s="52">
        <f t="shared" si="10"/>
        <v>10231</v>
      </c>
      <c r="E103" s="52">
        <f t="shared" si="10"/>
        <v>0</v>
      </c>
      <c r="F103" s="52">
        <f t="shared" si="10"/>
        <v>0</v>
      </c>
      <c r="G103" s="52">
        <f t="shared" si="10"/>
        <v>0</v>
      </c>
      <c r="H103" s="52">
        <f t="shared" si="10"/>
        <v>0</v>
      </c>
      <c r="I103" s="54" t="str">
        <f>IF(B103=VLOOKUP(A103,'表二'!$A$5:$C$1314,3,0),"正确","错误")</f>
        <v>正确</v>
      </c>
    </row>
    <row r="104" spans="1:9" ht="19.5" customHeight="1">
      <c r="A104" s="126" t="s">
        <v>539</v>
      </c>
      <c r="B104" s="122">
        <f t="shared" si="7"/>
        <v>1669</v>
      </c>
      <c r="C104" s="51">
        <v>1438</v>
      </c>
      <c r="D104" s="51">
        <v>231</v>
      </c>
      <c r="E104" s="51"/>
      <c r="F104" s="51"/>
      <c r="G104" s="51"/>
      <c r="H104" s="51"/>
      <c r="I104" s="54" t="str">
        <f>IF(B104=VLOOKUP(A104,'表二'!$A$5:$C$1314,3,0),"正确","错误")</f>
        <v>正确</v>
      </c>
    </row>
    <row r="105" spans="1:9" ht="19.5" customHeight="1">
      <c r="A105" s="126" t="s">
        <v>541</v>
      </c>
      <c r="B105" s="122">
        <f t="shared" si="7"/>
        <v>1369</v>
      </c>
      <c r="C105" s="51">
        <v>369</v>
      </c>
      <c r="D105" s="51">
        <v>1000</v>
      </c>
      <c r="E105" s="51"/>
      <c r="F105" s="51"/>
      <c r="G105" s="51"/>
      <c r="H105" s="51"/>
      <c r="I105" s="54" t="str">
        <f>IF(B105=VLOOKUP(A105,'表二'!$A$5:$C$1314,3,0),"正确","错误")</f>
        <v>正确</v>
      </c>
    </row>
    <row r="106" spans="1:9" ht="19.5" customHeight="1">
      <c r="A106" s="126" t="s">
        <v>554</v>
      </c>
      <c r="B106" s="122">
        <f t="shared" si="7"/>
        <v>1220</v>
      </c>
      <c r="C106" s="51">
        <v>220</v>
      </c>
      <c r="D106" s="51">
        <v>1000</v>
      </c>
      <c r="E106" s="51"/>
      <c r="F106" s="51"/>
      <c r="G106" s="51"/>
      <c r="H106" s="51"/>
      <c r="I106" s="54" t="str">
        <f>IF(B106=VLOOKUP(A106,'表二'!$A$5:$C$1314,3,0),"正确","错误")</f>
        <v>正确</v>
      </c>
    </row>
    <row r="107" spans="1:9" ht="19.5" customHeight="1">
      <c r="A107" s="126" t="s">
        <v>558</v>
      </c>
      <c r="B107" s="122">
        <f t="shared" si="7"/>
        <v>430</v>
      </c>
      <c r="C107" s="51">
        <v>430</v>
      </c>
      <c r="D107" s="51"/>
      <c r="E107" s="51"/>
      <c r="F107" s="51"/>
      <c r="G107" s="51"/>
      <c r="H107" s="51"/>
      <c r="I107" s="54" t="str">
        <f>IF(B107=VLOOKUP(A107,'表二'!$A$5:$C$1314,3,0),"正确","错误")</f>
        <v>正确</v>
      </c>
    </row>
    <row r="108" spans="1:9" ht="19.5" customHeight="1">
      <c r="A108" s="126" t="s">
        <v>570</v>
      </c>
      <c r="B108" s="122">
        <f t="shared" si="7"/>
        <v>0</v>
      </c>
      <c r="C108" s="51"/>
      <c r="D108" s="51"/>
      <c r="E108" s="51"/>
      <c r="F108" s="51"/>
      <c r="G108" s="51"/>
      <c r="H108" s="51"/>
      <c r="I108" s="54" t="str">
        <f>IF(B108=VLOOKUP(A108,'表二'!$A$5:$C$1314,3,0),"正确","错误")</f>
        <v>正确</v>
      </c>
    </row>
    <row r="109" spans="1:9" ht="19.5" customHeight="1">
      <c r="A109" s="126" t="s">
        <v>573</v>
      </c>
      <c r="B109" s="122">
        <f t="shared" si="7"/>
        <v>900</v>
      </c>
      <c r="C109" s="51">
        <v>900</v>
      </c>
      <c r="D109" s="51"/>
      <c r="E109" s="51"/>
      <c r="F109" s="51"/>
      <c r="G109" s="51"/>
      <c r="H109" s="51"/>
      <c r="I109" s="54" t="str">
        <f>IF(B109=VLOOKUP(A109,'表二'!$A$5:$C$1314,3,0),"正确","错误")</f>
        <v>正确</v>
      </c>
    </row>
    <row r="110" spans="1:9" ht="19.5" customHeight="1">
      <c r="A110" s="126" t="s">
        <v>577</v>
      </c>
      <c r="B110" s="122">
        <f t="shared" si="7"/>
        <v>391</v>
      </c>
      <c r="C110" s="51">
        <v>391</v>
      </c>
      <c r="D110" s="51"/>
      <c r="E110" s="51"/>
      <c r="F110" s="51"/>
      <c r="G110" s="51"/>
      <c r="H110" s="51"/>
      <c r="I110" s="54" t="str">
        <f>IF(B110=VLOOKUP(A110,'表二'!$A$5:$C$1314,3,0),"正确","错误")</f>
        <v>正确</v>
      </c>
    </row>
    <row r="111" spans="1:9" ht="19.5" customHeight="1">
      <c r="A111" s="126" t="s">
        <v>583</v>
      </c>
      <c r="B111" s="122">
        <f t="shared" si="7"/>
        <v>3000</v>
      </c>
      <c r="C111" s="51">
        <v>1000</v>
      </c>
      <c r="D111" s="51">
        <v>2000</v>
      </c>
      <c r="E111" s="51"/>
      <c r="F111" s="51"/>
      <c r="G111" s="51"/>
      <c r="H111" s="51"/>
      <c r="I111" s="54" t="str">
        <f>IF(B111=VLOOKUP(A111,'表二'!$A$5:$C$1314,3,0),"正确","错误")</f>
        <v>正确</v>
      </c>
    </row>
    <row r="112" spans="1:9" ht="19.5" customHeight="1">
      <c r="A112" s="126" t="s">
        <v>588</v>
      </c>
      <c r="B112" s="122">
        <f t="shared" si="7"/>
        <v>7372</v>
      </c>
      <c r="C112" s="51">
        <v>1372</v>
      </c>
      <c r="D112" s="51">
        <v>6000</v>
      </c>
      <c r="E112" s="51"/>
      <c r="F112" s="51"/>
      <c r="G112" s="51"/>
      <c r="H112" s="51"/>
      <c r="I112" s="54" t="str">
        <f>IF(B112=VLOOKUP(A112,'表二'!$A$5:$C$1314,3,0),"正确","错误")</f>
        <v>正确</v>
      </c>
    </row>
    <row r="113" spans="1:9" ht="19.5" customHeight="1">
      <c r="A113" s="126" t="s">
        <v>594</v>
      </c>
      <c r="B113" s="122">
        <f t="shared" si="7"/>
        <v>236</v>
      </c>
      <c r="C113" s="51">
        <v>236</v>
      </c>
      <c r="D113" s="51"/>
      <c r="E113" s="51"/>
      <c r="F113" s="51"/>
      <c r="G113" s="51"/>
      <c r="H113" s="51"/>
      <c r="I113" s="54" t="str">
        <f>IF(B113=VLOOKUP(A113,'表二'!$A$5:$C$1314,3,0),"正确","错误")</f>
        <v>正确</v>
      </c>
    </row>
    <row r="114" spans="1:9" ht="19.5" customHeight="1">
      <c r="A114" s="126" t="s">
        <v>598</v>
      </c>
      <c r="B114" s="122">
        <f t="shared" si="7"/>
        <v>100</v>
      </c>
      <c r="C114" s="51">
        <v>100</v>
      </c>
      <c r="D114" s="51"/>
      <c r="E114" s="51"/>
      <c r="F114" s="51"/>
      <c r="G114" s="51"/>
      <c r="H114" s="51"/>
      <c r="I114" s="54" t="str">
        <f>IF(B114=VLOOKUP(A114,'表二'!$A$5:$C$1314,3,0),"正确","错误")</f>
        <v>正确</v>
      </c>
    </row>
    <row r="115" spans="1:9" ht="19.5" customHeight="1">
      <c r="A115" s="126" t="s">
        <v>601</v>
      </c>
      <c r="B115" s="122">
        <f t="shared" si="7"/>
        <v>0</v>
      </c>
      <c r="C115" s="51"/>
      <c r="D115" s="51"/>
      <c r="E115" s="51"/>
      <c r="F115" s="51"/>
      <c r="G115" s="51"/>
      <c r="H115" s="51"/>
      <c r="I115" s="54" t="str">
        <f>IF(B115=VLOOKUP(A115,'表二'!$A$5:$C$1314,3,0),"正确","错误")</f>
        <v>正确</v>
      </c>
    </row>
    <row r="116" spans="1:9" ht="19.5" customHeight="1">
      <c r="A116" s="126" t="s">
        <v>602</v>
      </c>
      <c r="B116" s="122">
        <f t="shared" si="7"/>
        <v>2795</v>
      </c>
      <c r="C116" s="52">
        <f aca="true" t="shared" si="11" ref="C116:H116">SUM(C117:C131)</f>
        <v>888</v>
      </c>
      <c r="D116" s="52">
        <f t="shared" si="11"/>
        <v>1907</v>
      </c>
      <c r="E116" s="52">
        <f t="shared" si="11"/>
        <v>0</v>
      </c>
      <c r="F116" s="52">
        <f t="shared" si="11"/>
        <v>0</v>
      </c>
      <c r="G116" s="52">
        <f t="shared" si="11"/>
        <v>0</v>
      </c>
      <c r="H116" s="52">
        <f t="shared" si="11"/>
        <v>0</v>
      </c>
      <c r="I116" s="54" t="str">
        <f>IF(B116=VLOOKUP(A116,'表二'!$A$5:$C$1314,3,0),"正确","错误")</f>
        <v>正确</v>
      </c>
    </row>
    <row r="117" spans="1:9" ht="19.5" customHeight="1">
      <c r="A117" s="126" t="s">
        <v>603</v>
      </c>
      <c r="B117" s="122">
        <f t="shared" si="7"/>
        <v>237</v>
      </c>
      <c r="C117" s="51">
        <v>237</v>
      </c>
      <c r="D117" s="51"/>
      <c r="E117" s="51"/>
      <c r="F117" s="51"/>
      <c r="G117" s="51"/>
      <c r="H117" s="51"/>
      <c r="I117" s="54" t="str">
        <f>IF(B117=VLOOKUP(A117,'表二'!$A$5:$C$1314,3,0),"正确","错误")</f>
        <v>正确</v>
      </c>
    </row>
    <row r="118" spans="1:9" ht="19.5" customHeight="1">
      <c r="A118" s="126" t="s">
        <v>609</v>
      </c>
      <c r="B118" s="122">
        <f t="shared" si="7"/>
        <v>100</v>
      </c>
      <c r="C118" s="51">
        <v>100</v>
      </c>
      <c r="D118" s="51"/>
      <c r="E118" s="51"/>
      <c r="F118" s="51"/>
      <c r="G118" s="51"/>
      <c r="H118" s="51"/>
      <c r="I118" s="54" t="str">
        <f>IF(B118=VLOOKUP(A118,'表二'!$A$5:$C$1314,3,0),"正确","错误")</f>
        <v>正确</v>
      </c>
    </row>
    <row r="119" spans="1:9" ht="19.5" customHeight="1">
      <c r="A119" s="126" t="s">
        <v>613</v>
      </c>
      <c r="B119" s="122">
        <f t="shared" si="7"/>
        <v>700</v>
      </c>
      <c r="C119" s="51">
        <v>293</v>
      </c>
      <c r="D119" s="51">
        <v>407</v>
      </c>
      <c r="E119" s="51"/>
      <c r="F119" s="51"/>
      <c r="G119" s="51"/>
      <c r="H119" s="51"/>
      <c r="I119" s="54" t="str">
        <f>IF(B119=VLOOKUP(A119,'表二'!$A$5:$C$1314,3,0),"正确","错误")</f>
        <v>正确</v>
      </c>
    </row>
    <row r="120" spans="1:9" ht="19.5" customHeight="1">
      <c r="A120" s="126" t="s">
        <v>621</v>
      </c>
      <c r="B120" s="122">
        <f t="shared" si="7"/>
        <v>1258</v>
      </c>
      <c r="C120" s="51">
        <v>258</v>
      </c>
      <c r="D120" s="51">
        <v>1000</v>
      </c>
      <c r="E120" s="51"/>
      <c r="F120" s="51"/>
      <c r="G120" s="51"/>
      <c r="H120" s="51"/>
      <c r="I120" s="54" t="str">
        <f>IF(B120=VLOOKUP(A120,'表二'!$A$5:$C$1314,3,0),"正确","错误")</f>
        <v>正确</v>
      </c>
    </row>
    <row r="121" spans="1:9" ht="19.5" customHeight="1">
      <c r="A121" s="126" t="s">
        <v>627</v>
      </c>
      <c r="B121" s="122">
        <f t="shared" si="7"/>
        <v>0</v>
      </c>
      <c r="C121" s="51"/>
      <c r="D121" s="51"/>
      <c r="E121" s="51"/>
      <c r="F121" s="51"/>
      <c r="G121" s="51"/>
      <c r="H121" s="51"/>
      <c r="I121" s="54" t="str">
        <f>IF(B121=VLOOKUP(A121,'表二'!$A$5:$C$1314,3,0),"正确","错误")</f>
        <v>正确</v>
      </c>
    </row>
    <row r="122" spans="1:9" ht="19.5" customHeight="1">
      <c r="A122" s="126" t="s">
        <v>634</v>
      </c>
      <c r="B122" s="122">
        <f t="shared" si="7"/>
        <v>500</v>
      </c>
      <c r="C122" s="51"/>
      <c r="D122" s="51">
        <v>500</v>
      </c>
      <c r="E122" s="51"/>
      <c r="F122" s="51"/>
      <c r="G122" s="51"/>
      <c r="H122" s="51"/>
      <c r="I122" s="54" t="str">
        <f>IF(B122=VLOOKUP(A122,'表二'!$A$5:$C$1314,3,0),"正确","错误")</f>
        <v>正确</v>
      </c>
    </row>
    <row r="123" spans="1:9" ht="19.5" customHeight="1">
      <c r="A123" s="126" t="s">
        <v>640</v>
      </c>
      <c r="B123" s="122">
        <f t="shared" si="7"/>
        <v>0</v>
      </c>
      <c r="C123" s="51"/>
      <c r="D123" s="51"/>
      <c r="E123" s="51"/>
      <c r="F123" s="51"/>
      <c r="G123" s="51"/>
      <c r="H123" s="51"/>
      <c r="I123" s="54" t="str">
        <f>IF(B123=VLOOKUP(A123,'表二'!$A$5:$C$1314,3,0),"正确","错误")</f>
        <v>正确</v>
      </c>
    </row>
    <row r="124" spans="1:9" ht="19.5" customHeight="1">
      <c r="A124" s="126" t="s">
        <v>643</v>
      </c>
      <c r="B124" s="122">
        <f t="shared" si="7"/>
        <v>0</v>
      </c>
      <c r="C124" s="51"/>
      <c r="D124" s="51"/>
      <c r="E124" s="51"/>
      <c r="F124" s="51"/>
      <c r="G124" s="51"/>
      <c r="H124" s="51"/>
      <c r="I124" s="54" t="str">
        <f>IF(B124=VLOOKUP(A124,'表二'!$A$5:$C$1314,3,0),"正确","错误")</f>
        <v>正确</v>
      </c>
    </row>
    <row r="125" spans="1:9" ht="19.5" customHeight="1">
      <c r="A125" s="126" t="s">
        <v>646</v>
      </c>
      <c r="B125" s="122">
        <f t="shared" si="7"/>
        <v>0</v>
      </c>
      <c r="C125" s="51"/>
      <c r="D125" s="51"/>
      <c r="E125" s="51"/>
      <c r="F125" s="51"/>
      <c r="G125" s="51"/>
      <c r="H125" s="51"/>
      <c r="I125" s="54" t="str">
        <f>IF(B125=VLOOKUP(A125,'表二'!$A$5:$C$1314,3,0),"正确","错误")</f>
        <v>正确</v>
      </c>
    </row>
    <row r="126" spans="1:9" ht="19.5" customHeight="1">
      <c r="A126" s="126" t="s">
        <v>647</v>
      </c>
      <c r="B126" s="122">
        <f t="shared" si="7"/>
        <v>0</v>
      </c>
      <c r="C126" s="51"/>
      <c r="D126" s="51"/>
      <c r="E126" s="51"/>
      <c r="F126" s="51"/>
      <c r="G126" s="51"/>
      <c r="H126" s="51"/>
      <c r="I126" s="54" t="str">
        <f>IF(B126=VLOOKUP(A126,'表二'!$A$5:$C$1314,3,0),"正确","错误")</f>
        <v>正确</v>
      </c>
    </row>
    <row r="127" spans="1:9" ht="19.5" customHeight="1">
      <c r="A127" s="126" t="s">
        <v>648</v>
      </c>
      <c r="B127" s="122">
        <f t="shared" si="7"/>
        <v>0</v>
      </c>
      <c r="C127" s="51"/>
      <c r="D127" s="51"/>
      <c r="E127" s="51"/>
      <c r="F127" s="51"/>
      <c r="G127" s="51"/>
      <c r="H127" s="51"/>
      <c r="I127" s="54" t="str">
        <f>IF(B127=VLOOKUP(A127,'表二'!$A$5:$C$1314,3,0),"正确","错误")</f>
        <v>正确</v>
      </c>
    </row>
    <row r="128" spans="1:9" ht="19.5" customHeight="1">
      <c r="A128" s="126" t="s">
        <v>654</v>
      </c>
      <c r="B128" s="122">
        <f t="shared" si="7"/>
        <v>0</v>
      </c>
      <c r="C128" s="51"/>
      <c r="D128" s="51"/>
      <c r="E128" s="51"/>
      <c r="F128" s="51"/>
      <c r="G128" s="51"/>
      <c r="H128" s="51"/>
      <c r="I128" s="54" t="str">
        <f>IF(B128=VLOOKUP(A128,'表二'!$A$5:$C$1314,3,0),"正确","错误")</f>
        <v>正确</v>
      </c>
    </row>
    <row r="129" spans="1:9" ht="19.5" customHeight="1">
      <c r="A129" s="126" t="s">
        <v>655</v>
      </c>
      <c r="B129" s="122">
        <f t="shared" si="7"/>
        <v>0</v>
      </c>
      <c r="C129" s="51"/>
      <c r="D129" s="51"/>
      <c r="E129" s="51"/>
      <c r="F129" s="51"/>
      <c r="G129" s="51"/>
      <c r="H129" s="51"/>
      <c r="I129" s="54" t="str">
        <f>IF(B129=VLOOKUP(A129,'表二'!$A$5:$C$1314,3,0),"正确","错误")</f>
        <v>正确</v>
      </c>
    </row>
    <row r="130" spans="1:9" ht="19.5" customHeight="1">
      <c r="A130" s="126" t="s">
        <v>656</v>
      </c>
      <c r="B130" s="122">
        <f t="shared" si="7"/>
        <v>0</v>
      </c>
      <c r="C130" s="51"/>
      <c r="D130" s="51"/>
      <c r="E130" s="51"/>
      <c r="F130" s="51"/>
      <c r="G130" s="51"/>
      <c r="H130" s="51"/>
      <c r="I130" s="54" t="str">
        <f>IF(B130=VLOOKUP(A130,'表二'!$A$5:$C$1314,3,0),"正确","错误")</f>
        <v>正确</v>
      </c>
    </row>
    <row r="131" spans="1:9" ht="19.5" customHeight="1">
      <c r="A131" s="126" t="s">
        <v>666</v>
      </c>
      <c r="B131" s="122">
        <f t="shared" si="7"/>
        <v>0</v>
      </c>
      <c r="C131" s="51"/>
      <c r="D131" s="51"/>
      <c r="E131" s="51"/>
      <c r="F131" s="51"/>
      <c r="G131" s="51"/>
      <c r="H131" s="51"/>
      <c r="I131" s="54" t="str">
        <f>IF(B131=VLOOKUP(A131,'表二'!$A$5:$C$1314,3,0),"正确","错误")</f>
        <v>正确</v>
      </c>
    </row>
    <row r="132" spans="1:9" ht="19.5" customHeight="1">
      <c r="A132" s="126" t="s">
        <v>667</v>
      </c>
      <c r="B132" s="122">
        <f t="shared" si="7"/>
        <v>7877</v>
      </c>
      <c r="C132" s="52">
        <f aca="true" t="shared" si="12" ref="C132:H132">SUM(C133:C138)</f>
        <v>7877</v>
      </c>
      <c r="D132" s="52">
        <f t="shared" si="12"/>
        <v>0</v>
      </c>
      <c r="E132" s="52">
        <f t="shared" si="12"/>
        <v>0</v>
      </c>
      <c r="F132" s="52">
        <f t="shared" si="12"/>
        <v>0</v>
      </c>
      <c r="G132" s="52">
        <f t="shared" si="12"/>
        <v>0</v>
      </c>
      <c r="H132" s="52">
        <f t="shared" si="12"/>
        <v>0</v>
      </c>
      <c r="I132" s="54" t="str">
        <f>IF(B132=VLOOKUP(A132,'表二'!$A$5:$C$1314,3,0),"正确","错误")</f>
        <v>正确</v>
      </c>
    </row>
    <row r="133" spans="1:9" ht="19.5" customHeight="1">
      <c r="A133" s="126" t="s">
        <v>668</v>
      </c>
      <c r="B133" s="122">
        <f t="shared" si="7"/>
        <v>1457</v>
      </c>
      <c r="C133" s="51">
        <v>1457</v>
      </c>
      <c r="D133" s="51"/>
      <c r="E133" s="51"/>
      <c r="F133" s="51"/>
      <c r="G133" s="51"/>
      <c r="H133" s="51"/>
      <c r="I133" s="54" t="str">
        <f>IF(B133=VLOOKUP(A133,'表二'!$A$5:$C$1314,3,0),"正确","错误")</f>
        <v>正确</v>
      </c>
    </row>
    <row r="134" spans="1:9" ht="19.5" customHeight="1">
      <c r="A134" s="126" t="s">
        <v>680</v>
      </c>
      <c r="B134" s="122">
        <f t="shared" si="7"/>
        <v>200</v>
      </c>
      <c r="C134" s="51">
        <v>200</v>
      </c>
      <c r="D134" s="51"/>
      <c r="E134" s="51"/>
      <c r="F134" s="51"/>
      <c r="G134" s="51"/>
      <c r="H134" s="51"/>
      <c r="I134" s="54" t="str">
        <f>IF(B134=VLOOKUP(A134,'表二'!$A$5:$C$1314,3,0),"正确","错误")</f>
        <v>正确</v>
      </c>
    </row>
    <row r="135" spans="1:9" ht="19.5" customHeight="1">
      <c r="A135" s="126" t="s">
        <v>681</v>
      </c>
      <c r="B135" s="122">
        <f aca="true" t="shared" si="13" ref="B135:B198">SUM(C135:H135)</f>
        <v>4114</v>
      </c>
      <c r="C135" s="51">
        <v>4114</v>
      </c>
      <c r="D135" s="51"/>
      <c r="E135" s="51"/>
      <c r="F135" s="51"/>
      <c r="G135" s="51"/>
      <c r="H135" s="51"/>
      <c r="I135" s="54" t="str">
        <f>IF(B135=VLOOKUP(A135,'表二'!$A$5:$C$1314,3,0),"正确","错误")</f>
        <v>正确</v>
      </c>
    </row>
    <row r="136" spans="1:9" ht="19.5" customHeight="1">
      <c r="A136" s="126" t="s">
        <v>684</v>
      </c>
      <c r="B136" s="122">
        <f t="shared" si="13"/>
        <v>2106</v>
      </c>
      <c r="C136" s="51">
        <v>2106</v>
      </c>
      <c r="D136" s="51"/>
      <c r="E136" s="51"/>
      <c r="F136" s="51"/>
      <c r="G136" s="51"/>
      <c r="H136" s="51"/>
      <c r="I136" s="54" t="str">
        <f>IF(B136=VLOOKUP(A136,'表二'!$A$5:$C$1314,3,0),"正确","错误")</f>
        <v>正确</v>
      </c>
    </row>
    <row r="137" spans="1:9" ht="19.5" customHeight="1">
      <c r="A137" s="126" t="s">
        <v>685</v>
      </c>
      <c r="B137" s="122">
        <f t="shared" si="13"/>
        <v>0</v>
      </c>
      <c r="C137" s="51"/>
      <c r="D137" s="51"/>
      <c r="E137" s="51"/>
      <c r="F137" s="51"/>
      <c r="G137" s="51"/>
      <c r="H137" s="51"/>
      <c r="I137" s="54" t="str">
        <f>IF(B137=VLOOKUP(A137,'表二'!$A$5:$C$1314,3,0),"正确","错误")</f>
        <v>正确</v>
      </c>
    </row>
    <row r="138" spans="1:9" ht="19.5" customHeight="1">
      <c r="A138" s="126" t="s">
        <v>686</v>
      </c>
      <c r="B138" s="122">
        <f t="shared" si="13"/>
        <v>0</v>
      </c>
      <c r="C138" s="51"/>
      <c r="D138" s="51"/>
      <c r="E138" s="51"/>
      <c r="F138" s="51"/>
      <c r="G138" s="51"/>
      <c r="H138" s="51"/>
      <c r="I138" s="54" t="str">
        <f>IF(B138=VLOOKUP(A138,'表二'!$A$5:$C$1314,3,0),"正确","错误")</f>
        <v>正确</v>
      </c>
    </row>
    <row r="139" spans="1:9" ht="19.5" customHeight="1">
      <c r="A139" s="126" t="s">
        <v>687</v>
      </c>
      <c r="B139" s="122">
        <f t="shared" si="13"/>
        <v>12450</v>
      </c>
      <c r="C139" s="52">
        <f aca="true" t="shared" si="14" ref="C139:H139">SUM(C140:C149)</f>
        <v>7709</v>
      </c>
      <c r="D139" s="52">
        <f t="shared" si="14"/>
        <v>4741</v>
      </c>
      <c r="E139" s="52">
        <f t="shared" si="14"/>
        <v>0</v>
      </c>
      <c r="F139" s="52">
        <f t="shared" si="14"/>
        <v>0</v>
      </c>
      <c r="G139" s="52">
        <f t="shared" si="14"/>
        <v>0</v>
      </c>
      <c r="H139" s="52">
        <f t="shared" si="14"/>
        <v>0</v>
      </c>
      <c r="I139" s="54" t="str">
        <f>IF(B139=VLOOKUP(A139,'表二'!$A$5:$C$1314,3,0),"正确","错误")</f>
        <v>正确</v>
      </c>
    </row>
    <row r="140" spans="1:9" ht="19.5" customHeight="1">
      <c r="A140" s="126" t="s">
        <v>688</v>
      </c>
      <c r="B140" s="122">
        <f t="shared" si="13"/>
        <v>2867</v>
      </c>
      <c r="C140" s="51">
        <v>1867</v>
      </c>
      <c r="D140" s="51">
        <v>1000</v>
      </c>
      <c r="E140" s="51"/>
      <c r="F140" s="51"/>
      <c r="G140" s="51"/>
      <c r="H140" s="51"/>
      <c r="I140" s="54" t="str">
        <f>IF(B140=VLOOKUP(A140,'表二'!$A$5:$C$1314,3,0),"正确","错误")</f>
        <v>正确</v>
      </c>
    </row>
    <row r="141" spans="1:9" ht="19.5" customHeight="1">
      <c r="A141" s="126" t="s">
        <v>710</v>
      </c>
      <c r="B141" s="122">
        <f t="shared" si="13"/>
        <v>2805</v>
      </c>
      <c r="C141" s="51">
        <v>1805</v>
      </c>
      <c r="D141" s="51">
        <v>1000</v>
      </c>
      <c r="E141" s="51"/>
      <c r="F141" s="51"/>
      <c r="G141" s="51"/>
      <c r="H141" s="51"/>
      <c r="I141" s="54" t="str">
        <f>IF(B141=VLOOKUP(A141,'表二'!$A$5:$C$1314,3,0),"正确","错误")</f>
        <v>正确</v>
      </c>
    </row>
    <row r="142" spans="1:9" ht="19.5" customHeight="1">
      <c r="A142" s="126" t="s">
        <v>735</v>
      </c>
      <c r="B142" s="122">
        <f t="shared" si="13"/>
        <v>3218</v>
      </c>
      <c r="C142" s="51">
        <v>2218</v>
      </c>
      <c r="D142" s="51">
        <v>1000</v>
      </c>
      <c r="E142" s="51"/>
      <c r="F142" s="51"/>
      <c r="G142" s="51"/>
      <c r="H142" s="51"/>
      <c r="I142" s="54" t="str">
        <f>IF(B142=VLOOKUP(A142,'表二'!$A$5:$C$1314,3,0),"正确","错误")</f>
        <v>正确</v>
      </c>
    </row>
    <row r="143" spans="1:9" ht="19.5" customHeight="1">
      <c r="A143" s="126" t="s">
        <v>757</v>
      </c>
      <c r="B143" s="122">
        <f t="shared" si="13"/>
        <v>0</v>
      </c>
      <c r="C143" s="51"/>
      <c r="D143" s="51"/>
      <c r="E143" s="51"/>
      <c r="F143" s="51"/>
      <c r="G143" s="51"/>
      <c r="H143" s="51"/>
      <c r="I143" s="54" t="str">
        <f>IF(B143=VLOOKUP(A143,'表二'!$A$5:$C$1314,3,0),"正确","错误")</f>
        <v>正确</v>
      </c>
    </row>
    <row r="144" spans="1:9" ht="19.5" customHeight="1">
      <c r="A144" s="126" t="s">
        <v>765</v>
      </c>
      <c r="B144" s="122">
        <f t="shared" si="13"/>
        <v>2806</v>
      </c>
      <c r="C144" s="51">
        <v>1065</v>
      </c>
      <c r="D144" s="51">
        <v>1741</v>
      </c>
      <c r="E144" s="51"/>
      <c r="F144" s="51"/>
      <c r="G144" s="51"/>
      <c r="H144" s="51"/>
      <c r="I144" s="54" t="str">
        <f>IF(B144=VLOOKUP(A144,'表二'!$A$5:$C$1314,3,0),"正确","错误")</f>
        <v>正确</v>
      </c>
    </row>
    <row r="145" spans="1:9" ht="19.5" customHeight="1">
      <c r="A145" s="126" t="s">
        <v>773</v>
      </c>
      <c r="B145" s="122">
        <f t="shared" si="13"/>
        <v>70</v>
      </c>
      <c r="C145" s="51">
        <v>70</v>
      </c>
      <c r="D145" s="51"/>
      <c r="E145" s="51"/>
      <c r="F145" s="51"/>
      <c r="G145" s="51"/>
      <c r="H145" s="51"/>
      <c r="I145" s="54" t="str">
        <f>IF(B145=VLOOKUP(A145,'表二'!$A$5:$C$1314,3,0),"正确","错误")</f>
        <v>正确</v>
      </c>
    </row>
    <row r="146" spans="1:9" ht="19.5" customHeight="1">
      <c r="A146" s="126" t="s">
        <v>779</v>
      </c>
      <c r="B146" s="122">
        <f t="shared" si="13"/>
        <v>200</v>
      </c>
      <c r="C146" s="51">
        <v>200</v>
      </c>
      <c r="D146" s="51"/>
      <c r="E146" s="51"/>
      <c r="F146" s="51"/>
      <c r="G146" s="51"/>
      <c r="H146" s="51"/>
      <c r="I146" s="54" t="str">
        <f>IF(B146=VLOOKUP(A146,'表二'!$A$5:$C$1314,3,0),"正确","错误")</f>
        <v>正确</v>
      </c>
    </row>
    <row r="147" spans="1:9" ht="19.5" customHeight="1">
      <c r="A147" s="126" t="s">
        <v>786</v>
      </c>
      <c r="B147" s="122">
        <f t="shared" si="13"/>
        <v>484</v>
      </c>
      <c r="C147" s="51">
        <v>484</v>
      </c>
      <c r="D147" s="51"/>
      <c r="E147" s="51"/>
      <c r="F147" s="51"/>
      <c r="G147" s="51"/>
      <c r="H147" s="51"/>
      <c r="I147" s="54" t="str">
        <f>IF(B147=VLOOKUP(A147,'表二'!$A$5:$C$1314,3,0),"正确","错误")</f>
        <v>正确</v>
      </c>
    </row>
    <row r="148" spans="1:9" ht="19.5" customHeight="1">
      <c r="A148" s="126" t="s">
        <v>793</v>
      </c>
      <c r="B148" s="122">
        <f t="shared" si="13"/>
        <v>0</v>
      </c>
      <c r="C148" s="51"/>
      <c r="D148" s="51"/>
      <c r="E148" s="51"/>
      <c r="F148" s="51"/>
      <c r="G148" s="51"/>
      <c r="H148" s="51"/>
      <c r="I148" s="54" t="str">
        <f>IF(B148=VLOOKUP(A148,'表二'!$A$5:$C$1314,3,0),"正确","错误")</f>
        <v>正确</v>
      </c>
    </row>
    <row r="149" spans="1:9" ht="19.5" customHeight="1">
      <c r="A149" s="126" t="s">
        <v>797</v>
      </c>
      <c r="B149" s="122">
        <f t="shared" si="13"/>
        <v>0</v>
      </c>
      <c r="C149" s="51"/>
      <c r="D149" s="51"/>
      <c r="E149" s="51"/>
      <c r="F149" s="51"/>
      <c r="G149" s="51"/>
      <c r="H149" s="51"/>
      <c r="I149" s="54" t="str">
        <f>IF(B149=VLOOKUP(A149,'表二'!$A$5:$C$1314,3,0),"正确","错误")</f>
        <v>正确</v>
      </c>
    </row>
    <row r="150" spans="1:9" ht="19.5" customHeight="1">
      <c r="A150" s="126" t="s">
        <v>800</v>
      </c>
      <c r="B150" s="122">
        <f t="shared" si="13"/>
        <v>4793</v>
      </c>
      <c r="C150" s="52">
        <f aca="true" t="shared" si="15" ref="C150:H150">SUM(C151:C157)</f>
        <v>1093</v>
      </c>
      <c r="D150" s="52">
        <f t="shared" si="15"/>
        <v>3700</v>
      </c>
      <c r="E150" s="52">
        <f t="shared" si="15"/>
        <v>0</v>
      </c>
      <c r="F150" s="52">
        <f t="shared" si="15"/>
        <v>0</v>
      </c>
      <c r="G150" s="52">
        <f t="shared" si="15"/>
        <v>0</v>
      </c>
      <c r="H150" s="52">
        <f t="shared" si="15"/>
        <v>0</v>
      </c>
      <c r="I150" s="54" t="str">
        <f>IF(B150=VLOOKUP(A150,'表二'!$A$5:$C$1314,3,0),"正确","错误")</f>
        <v>正确</v>
      </c>
    </row>
    <row r="151" spans="1:9" ht="19.5" customHeight="1">
      <c r="A151" s="126" t="s">
        <v>801</v>
      </c>
      <c r="B151" s="122">
        <f t="shared" si="13"/>
        <v>2856</v>
      </c>
      <c r="C151" s="51">
        <v>656</v>
      </c>
      <c r="D151" s="51">
        <v>2200</v>
      </c>
      <c r="E151" s="51"/>
      <c r="F151" s="51"/>
      <c r="G151" s="51"/>
      <c r="H151" s="51"/>
      <c r="I151" s="54" t="str">
        <f>IF(B151=VLOOKUP(A151,'表二'!$A$5:$C$1314,3,0),"正确","错误")</f>
        <v>正确</v>
      </c>
    </row>
    <row r="152" spans="1:9" ht="19.5" customHeight="1">
      <c r="A152" s="126" t="s">
        <v>821</v>
      </c>
      <c r="B152" s="122">
        <f t="shared" si="13"/>
        <v>0</v>
      </c>
      <c r="C152" s="51"/>
      <c r="D152" s="51"/>
      <c r="E152" s="51"/>
      <c r="F152" s="51"/>
      <c r="G152" s="51"/>
      <c r="H152" s="51"/>
      <c r="I152" s="54" t="str">
        <f>IF(B152=VLOOKUP(A152,'表二'!$A$5:$C$1314,3,0),"正确","错误")</f>
        <v>正确</v>
      </c>
    </row>
    <row r="153" spans="1:9" ht="19.5" customHeight="1">
      <c r="A153" s="126" t="s">
        <v>828</v>
      </c>
      <c r="B153" s="122">
        <f t="shared" si="13"/>
        <v>0</v>
      </c>
      <c r="C153" s="51"/>
      <c r="D153" s="51"/>
      <c r="E153" s="51"/>
      <c r="F153" s="51"/>
      <c r="G153" s="51"/>
      <c r="H153" s="51"/>
      <c r="I153" s="54" t="str">
        <f>IF(B153=VLOOKUP(A153,'表二'!$A$5:$C$1314,3,0),"正确","错误")</f>
        <v>正确</v>
      </c>
    </row>
    <row r="154" spans="1:9" ht="19.5" customHeight="1">
      <c r="A154" s="126" t="s">
        <v>835</v>
      </c>
      <c r="B154" s="122">
        <f t="shared" si="13"/>
        <v>500</v>
      </c>
      <c r="C154" s="51"/>
      <c r="D154" s="51">
        <v>500</v>
      </c>
      <c r="E154" s="51"/>
      <c r="F154" s="51"/>
      <c r="G154" s="51"/>
      <c r="H154" s="51"/>
      <c r="I154" s="54" t="str">
        <f>IF(B154=VLOOKUP(A154,'表二'!$A$5:$C$1314,3,0),"正确","错误")</f>
        <v>正确</v>
      </c>
    </row>
    <row r="155" spans="1:9" ht="19.5" customHeight="1">
      <c r="A155" s="126" t="s">
        <v>840</v>
      </c>
      <c r="B155" s="122">
        <f t="shared" si="13"/>
        <v>0</v>
      </c>
      <c r="C155" s="51"/>
      <c r="D155" s="51"/>
      <c r="E155" s="51"/>
      <c r="F155" s="51"/>
      <c r="G155" s="51"/>
      <c r="H155" s="51"/>
      <c r="I155" s="54" t="str">
        <f>IF(B155=VLOOKUP(A155,'表二'!$A$5:$C$1314,3,0),"正确","错误")</f>
        <v>正确</v>
      </c>
    </row>
    <row r="156" spans="1:9" ht="19.5" customHeight="1">
      <c r="A156" s="126" t="s">
        <v>843</v>
      </c>
      <c r="B156" s="122">
        <f t="shared" si="13"/>
        <v>0</v>
      </c>
      <c r="C156" s="51"/>
      <c r="D156" s="51"/>
      <c r="E156" s="51"/>
      <c r="F156" s="51"/>
      <c r="G156" s="51"/>
      <c r="H156" s="51"/>
      <c r="I156" s="54" t="str">
        <f>IF(B156=VLOOKUP(A156,'表二'!$A$5:$C$1314,3,0),"正确","错误")</f>
        <v>正确</v>
      </c>
    </row>
    <row r="157" spans="1:9" ht="19.5" customHeight="1">
      <c r="A157" s="126" t="s">
        <v>848</v>
      </c>
      <c r="B157" s="122">
        <f t="shared" si="13"/>
        <v>1437</v>
      </c>
      <c r="C157" s="51">
        <v>437</v>
      </c>
      <c r="D157" s="51">
        <v>1000</v>
      </c>
      <c r="E157" s="51"/>
      <c r="F157" s="51"/>
      <c r="G157" s="51"/>
      <c r="H157" s="51"/>
      <c r="I157" s="54" t="str">
        <f>IF(B157=VLOOKUP(A157,'表二'!$A$5:$C$1314,3,0),"正确","错误")</f>
        <v>正确</v>
      </c>
    </row>
    <row r="158" spans="1:9" ht="19.5" customHeight="1">
      <c r="A158" s="126" t="s">
        <v>851</v>
      </c>
      <c r="B158" s="122">
        <f t="shared" si="13"/>
        <v>1245</v>
      </c>
      <c r="C158" s="52">
        <f aca="true" t="shared" si="16" ref="C158:H158">SUM(C159:C166)</f>
        <v>1245</v>
      </c>
      <c r="D158" s="52">
        <f t="shared" si="16"/>
        <v>0</v>
      </c>
      <c r="E158" s="52">
        <f t="shared" si="16"/>
        <v>0</v>
      </c>
      <c r="F158" s="52">
        <f t="shared" si="16"/>
        <v>0</v>
      </c>
      <c r="G158" s="52">
        <f t="shared" si="16"/>
        <v>0</v>
      </c>
      <c r="H158" s="52">
        <f t="shared" si="16"/>
        <v>0</v>
      </c>
      <c r="I158" s="54" t="str">
        <f>IF(B158=VLOOKUP(A158,'表二'!$A$5:$C$1314,3,0),"正确","错误")</f>
        <v>正确</v>
      </c>
    </row>
    <row r="159" spans="1:9" ht="19.5" customHeight="1">
      <c r="A159" s="126" t="s">
        <v>852</v>
      </c>
      <c r="B159" s="122">
        <f t="shared" si="13"/>
        <v>203</v>
      </c>
      <c r="C159" s="51">
        <v>203</v>
      </c>
      <c r="D159" s="51"/>
      <c r="E159" s="51"/>
      <c r="F159" s="51"/>
      <c r="G159" s="51"/>
      <c r="H159" s="51"/>
      <c r="I159" s="54" t="str">
        <f>IF(B159=VLOOKUP(A159,'表二'!$A$5:$C$1314,3,0),"正确","错误")</f>
        <v>正确</v>
      </c>
    </row>
    <row r="160" spans="1:9" ht="19.5" customHeight="1">
      <c r="A160" s="126" t="s">
        <v>859</v>
      </c>
      <c r="B160" s="122">
        <f t="shared" si="13"/>
        <v>0</v>
      </c>
      <c r="C160" s="51"/>
      <c r="D160" s="51"/>
      <c r="E160" s="51"/>
      <c r="F160" s="51"/>
      <c r="G160" s="51"/>
      <c r="H160" s="51"/>
      <c r="I160" s="54" t="str">
        <f>IF(B160=VLOOKUP(A160,'表二'!$A$5:$C$1314,3,0),"正确","错误")</f>
        <v>正确</v>
      </c>
    </row>
    <row r="161" spans="1:9" ht="19.5" customHeight="1">
      <c r="A161" s="126" t="s">
        <v>872</v>
      </c>
      <c r="B161" s="122">
        <f t="shared" si="13"/>
        <v>0</v>
      </c>
      <c r="C161" s="51"/>
      <c r="D161" s="51"/>
      <c r="E161" s="51"/>
      <c r="F161" s="51"/>
      <c r="G161" s="51"/>
      <c r="H161" s="51"/>
      <c r="I161" s="54" t="str">
        <f>IF(B161=VLOOKUP(A161,'表二'!$A$5:$C$1314,3,0),"正确","错误")</f>
        <v>正确</v>
      </c>
    </row>
    <row r="162" spans="1:9" ht="19.5" customHeight="1">
      <c r="A162" s="126" t="s">
        <v>874</v>
      </c>
      <c r="B162" s="122">
        <f t="shared" si="13"/>
        <v>396</v>
      </c>
      <c r="C162" s="51">
        <v>396</v>
      </c>
      <c r="D162" s="51"/>
      <c r="E162" s="51"/>
      <c r="F162" s="51"/>
      <c r="G162" s="51"/>
      <c r="H162" s="51"/>
      <c r="I162" s="54" t="str">
        <f>IF(B162=VLOOKUP(A162,'表二'!$A$5:$C$1314,3,0),"正确","错误")</f>
        <v>正确</v>
      </c>
    </row>
    <row r="163" spans="1:9" ht="19.5" customHeight="1">
      <c r="A163" s="126" t="s">
        <v>884</v>
      </c>
      <c r="B163" s="122">
        <f t="shared" si="13"/>
        <v>308</v>
      </c>
      <c r="C163" s="51">
        <v>308</v>
      </c>
      <c r="D163" s="51"/>
      <c r="E163" s="51"/>
      <c r="F163" s="51"/>
      <c r="G163" s="51"/>
      <c r="H163" s="51"/>
      <c r="I163" s="54" t="str">
        <f>IF(B163=VLOOKUP(A163,'表二'!$A$5:$C$1314,3,0),"正确","错误")</f>
        <v>正确</v>
      </c>
    </row>
    <row r="164" spans="1:9" ht="19.5" customHeight="1">
      <c r="A164" s="126" t="s">
        <v>889</v>
      </c>
      <c r="B164" s="122">
        <f t="shared" si="13"/>
        <v>0</v>
      </c>
      <c r="C164" s="51"/>
      <c r="D164" s="51"/>
      <c r="E164" s="51"/>
      <c r="F164" s="51"/>
      <c r="G164" s="51"/>
      <c r="H164" s="51"/>
      <c r="I164" s="54" t="str">
        <f>IF(B164=VLOOKUP(A164,'表二'!$A$5:$C$1314,3,0),"正确","错误")</f>
        <v>正确</v>
      </c>
    </row>
    <row r="165" spans="1:9" ht="19.5" customHeight="1">
      <c r="A165" s="126" t="s">
        <v>892</v>
      </c>
      <c r="B165" s="122">
        <f t="shared" si="13"/>
        <v>338</v>
      </c>
      <c r="C165" s="51">
        <v>338</v>
      </c>
      <c r="D165" s="51"/>
      <c r="E165" s="51"/>
      <c r="F165" s="51"/>
      <c r="G165" s="51"/>
      <c r="H165" s="51"/>
      <c r="I165" s="54" t="str">
        <f>IF(B165=VLOOKUP(A165,'表二'!$A$5:$C$1314,3,0),"正确","错误")</f>
        <v>正确</v>
      </c>
    </row>
    <row r="166" spans="1:9" ht="19.5" customHeight="1">
      <c r="A166" s="126" t="s">
        <v>896</v>
      </c>
      <c r="B166" s="122">
        <f t="shared" si="13"/>
        <v>0</v>
      </c>
      <c r="C166" s="51"/>
      <c r="D166" s="51"/>
      <c r="E166" s="51"/>
      <c r="F166" s="51"/>
      <c r="G166" s="51"/>
      <c r="H166" s="51"/>
      <c r="I166" s="54" t="str">
        <f>IF(B166=VLOOKUP(A166,'表二'!$A$5:$C$1314,3,0),"正确","错误")</f>
        <v>正确</v>
      </c>
    </row>
    <row r="167" spans="1:9" ht="19.5" customHeight="1">
      <c r="A167" s="126" t="s">
        <v>903</v>
      </c>
      <c r="B167" s="122">
        <f t="shared" si="13"/>
        <v>1291</v>
      </c>
      <c r="C167" s="52">
        <f aca="true" t="shared" si="17" ref="C167:H167">SUM(C168:C171)</f>
        <v>291</v>
      </c>
      <c r="D167" s="52">
        <f t="shared" si="17"/>
        <v>1000</v>
      </c>
      <c r="E167" s="52">
        <f t="shared" si="17"/>
        <v>0</v>
      </c>
      <c r="F167" s="52">
        <f t="shared" si="17"/>
        <v>0</v>
      </c>
      <c r="G167" s="52">
        <f t="shared" si="17"/>
        <v>0</v>
      </c>
      <c r="H167" s="52">
        <f t="shared" si="17"/>
        <v>0</v>
      </c>
      <c r="I167" s="54" t="str">
        <f>IF(B167=VLOOKUP(A167,'表二'!$A$5:$C$1314,3,0),"正确","错误")</f>
        <v>正确</v>
      </c>
    </row>
    <row r="168" spans="1:9" ht="19.5" customHeight="1">
      <c r="A168" s="126" t="s">
        <v>904</v>
      </c>
      <c r="B168" s="122">
        <f t="shared" si="13"/>
        <v>709</v>
      </c>
      <c r="C168" s="51">
        <v>109</v>
      </c>
      <c r="D168" s="51">
        <v>600</v>
      </c>
      <c r="E168" s="51"/>
      <c r="F168" s="51"/>
      <c r="G168" s="51"/>
      <c r="H168" s="51"/>
      <c r="I168" s="54" t="str">
        <f>IF(B168=VLOOKUP(A168,'表二'!$A$5:$C$1314,3,0),"正确","错误")</f>
        <v>正确</v>
      </c>
    </row>
    <row r="169" spans="1:9" ht="19.5" customHeight="1">
      <c r="A169" s="126" t="s">
        <v>910</v>
      </c>
      <c r="B169" s="122">
        <f t="shared" si="13"/>
        <v>269</v>
      </c>
      <c r="C169" s="51">
        <v>119</v>
      </c>
      <c r="D169" s="51">
        <v>150</v>
      </c>
      <c r="E169" s="51"/>
      <c r="F169" s="51"/>
      <c r="G169" s="51"/>
      <c r="H169" s="51"/>
      <c r="I169" s="54" t="str">
        <f>IF(B169=VLOOKUP(A169,'表二'!$A$5:$C$1314,3,0),"正确","错误")</f>
        <v>正确</v>
      </c>
    </row>
    <row r="170" spans="1:9" ht="19.5" customHeight="1">
      <c r="A170" s="126" t="s">
        <v>914</v>
      </c>
      <c r="B170" s="122">
        <f t="shared" si="13"/>
        <v>0</v>
      </c>
      <c r="C170" s="51"/>
      <c r="D170" s="51"/>
      <c r="E170" s="51"/>
      <c r="F170" s="51"/>
      <c r="G170" s="51"/>
      <c r="H170" s="51"/>
      <c r="I170" s="54" t="str">
        <f>IF(B170=VLOOKUP(A170,'表二'!$A$5:$C$1314,3,0),"正确","错误")</f>
        <v>正确</v>
      </c>
    </row>
    <row r="171" spans="1:9" ht="19.5" customHeight="1">
      <c r="A171" s="126" t="s">
        <v>917</v>
      </c>
      <c r="B171" s="122">
        <f t="shared" si="13"/>
        <v>313</v>
      </c>
      <c r="C171" s="51">
        <v>63</v>
      </c>
      <c r="D171" s="51">
        <v>250</v>
      </c>
      <c r="E171" s="51"/>
      <c r="F171" s="51"/>
      <c r="G171" s="51"/>
      <c r="H171" s="51"/>
      <c r="I171" s="54" t="str">
        <f>IF(B171=VLOOKUP(A171,'表二'!$A$5:$C$1314,3,0),"正确","错误")</f>
        <v>正确</v>
      </c>
    </row>
    <row r="172" spans="1:9" ht="19.5" customHeight="1">
      <c r="A172" s="126" t="s">
        <v>920</v>
      </c>
      <c r="B172" s="122">
        <f t="shared" si="13"/>
        <v>3368</v>
      </c>
      <c r="C172" s="52">
        <f aca="true" t="shared" si="18" ref="C172:H172">SUM(C173:C175)</f>
        <v>2068</v>
      </c>
      <c r="D172" s="52">
        <f t="shared" si="18"/>
        <v>1300</v>
      </c>
      <c r="E172" s="52">
        <f t="shared" si="18"/>
        <v>0</v>
      </c>
      <c r="F172" s="52">
        <f t="shared" si="18"/>
        <v>0</v>
      </c>
      <c r="G172" s="52">
        <f t="shared" si="18"/>
        <v>0</v>
      </c>
      <c r="H172" s="52">
        <f t="shared" si="18"/>
        <v>0</v>
      </c>
      <c r="I172" s="54" t="str">
        <f>IF(B172=VLOOKUP(A172,'表二'!$A$5:$C$1314,3,0),"正确","错误")</f>
        <v>正确</v>
      </c>
    </row>
    <row r="173" spans="1:9" ht="19.5" customHeight="1">
      <c r="A173" s="126" t="s">
        <v>921</v>
      </c>
      <c r="B173" s="122">
        <f t="shared" si="13"/>
        <v>88</v>
      </c>
      <c r="C173" s="51">
        <v>88</v>
      </c>
      <c r="D173" s="51"/>
      <c r="E173" s="51"/>
      <c r="F173" s="51"/>
      <c r="G173" s="51"/>
      <c r="H173" s="51"/>
      <c r="I173" s="54" t="str">
        <f>IF(B173=VLOOKUP(A173,'表二'!$A$5:$C$1314,3,0),"正确","错误")</f>
        <v>正确</v>
      </c>
    </row>
    <row r="174" spans="1:9" ht="19.5" customHeight="1">
      <c r="A174" s="126" t="s">
        <v>924</v>
      </c>
      <c r="B174" s="122">
        <f t="shared" si="13"/>
        <v>2840</v>
      </c>
      <c r="C174" s="51">
        <v>1540</v>
      </c>
      <c r="D174" s="51">
        <v>1300</v>
      </c>
      <c r="E174" s="51"/>
      <c r="F174" s="51"/>
      <c r="G174" s="51"/>
      <c r="H174" s="51"/>
      <c r="I174" s="54" t="str">
        <f>IF(B174=VLOOKUP(A174,'表二'!$A$5:$C$1314,3,0),"正确","错误")</f>
        <v>正确</v>
      </c>
    </row>
    <row r="175" spans="1:9" ht="19.5" customHeight="1">
      <c r="A175" s="126" t="s">
        <v>930</v>
      </c>
      <c r="B175" s="122">
        <f t="shared" si="13"/>
        <v>440</v>
      </c>
      <c r="C175" s="51">
        <v>440</v>
      </c>
      <c r="D175" s="51"/>
      <c r="E175" s="51"/>
      <c r="F175" s="51"/>
      <c r="G175" s="51"/>
      <c r="H175" s="51"/>
      <c r="I175" s="54" t="str">
        <f>IF(B175=VLOOKUP(A175,'表二'!$A$5:$C$1314,3,0),"正确","错误")</f>
        <v>正确</v>
      </c>
    </row>
    <row r="176" spans="1:9" ht="19.5" customHeight="1">
      <c r="A176" s="126" t="s">
        <v>931</v>
      </c>
      <c r="B176" s="122">
        <f t="shared" si="13"/>
        <v>0</v>
      </c>
      <c r="C176" s="52">
        <f aca="true" t="shared" si="19" ref="C176:H176">SUM(C177:C185)</f>
        <v>0</v>
      </c>
      <c r="D176" s="52">
        <f t="shared" si="19"/>
        <v>0</v>
      </c>
      <c r="E176" s="52">
        <f t="shared" si="19"/>
        <v>0</v>
      </c>
      <c r="F176" s="52">
        <f t="shared" si="19"/>
        <v>0</v>
      </c>
      <c r="G176" s="52">
        <f t="shared" si="19"/>
        <v>0</v>
      </c>
      <c r="H176" s="52">
        <f t="shared" si="19"/>
        <v>0</v>
      </c>
      <c r="I176" s="54" t="str">
        <f>IF(B176=VLOOKUP(A176,'表二'!$A$5:$C$1314,3,0),"正确","错误")</f>
        <v>正确</v>
      </c>
    </row>
    <row r="177" spans="1:9" ht="19.5" customHeight="1">
      <c r="A177" s="126" t="s">
        <v>932</v>
      </c>
      <c r="B177" s="122">
        <f t="shared" si="13"/>
        <v>0</v>
      </c>
      <c r="C177" s="51"/>
      <c r="D177" s="51"/>
      <c r="E177" s="51"/>
      <c r="F177" s="51"/>
      <c r="G177" s="51"/>
      <c r="H177" s="51"/>
      <c r="I177" s="54" t="str">
        <f>IF(B177=VLOOKUP(A177,'表二'!$A$5:$C$1314,3,0),"正确","错误")</f>
        <v>正确</v>
      </c>
    </row>
    <row r="178" spans="1:9" ht="19.5" customHeight="1">
      <c r="A178" s="126" t="s">
        <v>933</v>
      </c>
      <c r="B178" s="122">
        <f t="shared" si="13"/>
        <v>0</v>
      </c>
      <c r="C178" s="51"/>
      <c r="D178" s="51"/>
      <c r="E178" s="51"/>
      <c r="F178" s="51"/>
      <c r="G178" s="51"/>
      <c r="H178" s="51"/>
      <c r="I178" s="54" t="str">
        <f>IF(B178=VLOOKUP(A178,'表二'!$A$5:$C$1314,3,0),"正确","错误")</f>
        <v>正确</v>
      </c>
    </row>
    <row r="179" spans="1:9" ht="19.5" customHeight="1">
      <c r="A179" s="126" t="s">
        <v>934</v>
      </c>
      <c r="B179" s="122">
        <f t="shared" si="13"/>
        <v>0</v>
      </c>
      <c r="C179" s="51"/>
      <c r="D179" s="51"/>
      <c r="E179" s="51"/>
      <c r="F179" s="51"/>
      <c r="G179" s="51"/>
      <c r="H179" s="51"/>
      <c r="I179" s="54" t="str">
        <f>IF(B179=VLOOKUP(A179,'表二'!$A$5:$C$1314,3,0),"正确","错误")</f>
        <v>正确</v>
      </c>
    </row>
    <row r="180" spans="1:9" ht="19.5" customHeight="1">
      <c r="A180" s="126" t="s">
        <v>935</v>
      </c>
      <c r="B180" s="122">
        <f t="shared" si="13"/>
        <v>0</v>
      </c>
      <c r="C180" s="51"/>
      <c r="D180" s="51"/>
      <c r="E180" s="51"/>
      <c r="F180" s="51"/>
      <c r="G180" s="51"/>
      <c r="H180" s="51"/>
      <c r="I180" s="54" t="str">
        <f>IF(B180=VLOOKUP(A180,'表二'!$A$5:$C$1314,3,0),"正确","错误")</f>
        <v>正确</v>
      </c>
    </row>
    <row r="181" spans="1:9" ht="19.5" customHeight="1">
      <c r="A181" s="126" t="s">
        <v>936</v>
      </c>
      <c r="B181" s="122">
        <f t="shared" si="13"/>
        <v>0</v>
      </c>
      <c r="C181" s="51"/>
      <c r="D181" s="51"/>
      <c r="E181" s="51"/>
      <c r="F181" s="51"/>
      <c r="G181" s="51"/>
      <c r="H181" s="51"/>
      <c r="I181" s="54" t="str">
        <f>IF(B181=VLOOKUP(A181,'表二'!$A$5:$C$1314,3,0),"正确","错误")</f>
        <v>正确</v>
      </c>
    </row>
    <row r="182" spans="1:9" ht="19.5" customHeight="1">
      <c r="A182" s="126" t="s">
        <v>688</v>
      </c>
      <c r="B182" s="122">
        <f t="shared" si="13"/>
        <v>0</v>
      </c>
      <c r="C182" s="51"/>
      <c r="D182" s="51"/>
      <c r="E182" s="51"/>
      <c r="F182" s="51"/>
      <c r="G182" s="51"/>
      <c r="H182" s="51"/>
      <c r="I182" s="54" t="str">
        <f>IF(B182=VLOOKUP(A182,'表二'!$A$5:$C$1314,3,0),"正确","错误")</f>
        <v>错误</v>
      </c>
    </row>
    <row r="183" spans="1:9" ht="19.5" customHeight="1">
      <c r="A183" s="126" t="s">
        <v>937</v>
      </c>
      <c r="B183" s="122">
        <f t="shared" si="13"/>
        <v>0</v>
      </c>
      <c r="C183" s="51"/>
      <c r="D183" s="51"/>
      <c r="E183" s="51"/>
      <c r="F183" s="51"/>
      <c r="G183" s="51"/>
      <c r="H183" s="51"/>
      <c r="I183" s="54" t="str">
        <f>IF(B183=VLOOKUP(A183,'表二'!$A$5:$C$1314,3,0),"正确","错误")</f>
        <v>正确</v>
      </c>
    </row>
    <row r="184" spans="1:9" ht="19.5" customHeight="1">
      <c r="A184" s="126" t="s">
        <v>938</v>
      </c>
      <c r="B184" s="122">
        <f t="shared" si="13"/>
        <v>0</v>
      </c>
      <c r="C184" s="51"/>
      <c r="D184" s="51"/>
      <c r="E184" s="51"/>
      <c r="F184" s="51"/>
      <c r="G184" s="51"/>
      <c r="H184" s="51"/>
      <c r="I184" s="54" t="str">
        <f>IF(B184=VLOOKUP(A184,'表二'!$A$5:$C$1314,3,0),"正确","错误")</f>
        <v>正确</v>
      </c>
    </row>
    <row r="185" spans="1:9" ht="19.5" customHeight="1">
      <c r="A185" s="126" t="s">
        <v>939</v>
      </c>
      <c r="B185" s="122">
        <f t="shared" si="13"/>
        <v>0</v>
      </c>
      <c r="C185" s="51"/>
      <c r="D185" s="51"/>
      <c r="E185" s="51"/>
      <c r="F185" s="51"/>
      <c r="G185" s="51"/>
      <c r="H185" s="51"/>
      <c r="I185" s="54" t="str">
        <f>IF(B185=VLOOKUP(A185,'表二'!$A$5:$C$1314,3,0),"正确","错误")</f>
        <v>正确</v>
      </c>
    </row>
    <row r="186" spans="1:9" ht="19.5" customHeight="1">
      <c r="A186" s="126" t="s">
        <v>940</v>
      </c>
      <c r="B186" s="122">
        <f t="shared" si="13"/>
        <v>794</v>
      </c>
      <c r="C186" s="52">
        <f aca="true" t="shared" si="20" ref="C186:H186">SUM(C187:C192)</f>
        <v>594</v>
      </c>
      <c r="D186" s="52">
        <f t="shared" si="20"/>
        <v>200</v>
      </c>
      <c r="E186" s="52">
        <f t="shared" si="20"/>
        <v>0</v>
      </c>
      <c r="F186" s="52">
        <f t="shared" si="20"/>
        <v>0</v>
      </c>
      <c r="G186" s="52">
        <f t="shared" si="20"/>
        <v>0</v>
      </c>
      <c r="H186" s="52">
        <f t="shared" si="20"/>
        <v>0</v>
      </c>
      <c r="I186" s="54" t="str">
        <f>IF(B186=VLOOKUP(A186,'表二'!$A$5:$C$1314,3,0),"正确","错误")</f>
        <v>正确</v>
      </c>
    </row>
    <row r="187" spans="1:9" ht="19.5" customHeight="1">
      <c r="A187" s="126" t="s">
        <v>941</v>
      </c>
      <c r="B187" s="122">
        <f t="shared" si="13"/>
        <v>593</v>
      </c>
      <c r="C187" s="51">
        <v>393</v>
      </c>
      <c r="D187" s="51">
        <v>200</v>
      </c>
      <c r="E187" s="51"/>
      <c r="F187" s="51"/>
      <c r="G187" s="51"/>
      <c r="H187" s="51"/>
      <c r="I187" s="54" t="str">
        <f>IF(B187=VLOOKUP(A187,'表二'!$A$5:$C$1314,3,0),"正确","错误")</f>
        <v>正确</v>
      </c>
    </row>
    <row r="188" spans="1:9" ht="19.5" customHeight="1">
      <c r="A188" s="126" t="s">
        <v>957</v>
      </c>
      <c r="B188" s="122">
        <f t="shared" si="13"/>
        <v>0</v>
      </c>
      <c r="C188" s="51"/>
      <c r="D188" s="51"/>
      <c r="E188" s="51"/>
      <c r="F188" s="51"/>
      <c r="G188" s="51"/>
      <c r="H188" s="51"/>
      <c r="I188" s="54" t="str">
        <f>IF(B188=VLOOKUP(A188,'表二'!$A$5:$C$1314,3,0),"正确","错误")</f>
        <v>正确</v>
      </c>
    </row>
    <row r="189" spans="1:9" ht="19.5" customHeight="1">
      <c r="A189" s="126" t="s">
        <v>972</v>
      </c>
      <c r="B189" s="122">
        <f t="shared" si="13"/>
        <v>0</v>
      </c>
      <c r="C189" s="51"/>
      <c r="D189" s="51"/>
      <c r="E189" s="51"/>
      <c r="F189" s="51"/>
      <c r="G189" s="51"/>
      <c r="H189" s="51"/>
      <c r="I189" s="54" t="str">
        <f>IF(B189=VLOOKUP(A189,'表二'!$A$5:$C$1314,3,0),"正确","错误")</f>
        <v>正确</v>
      </c>
    </row>
    <row r="190" spans="1:9" ht="19.5" customHeight="1">
      <c r="A190" s="126" t="s">
        <v>977</v>
      </c>
      <c r="B190" s="122">
        <f t="shared" si="13"/>
        <v>56</v>
      </c>
      <c r="C190" s="51">
        <v>56</v>
      </c>
      <c r="D190" s="51"/>
      <c r="E190" s="51"/>
      <c r="F190" s="51"/>
      <c r="G190" s="51"/>
      <c r="H190" s="51"/>
      <c r="I190" s="54" t="str">
        <f>IF(B190=VLOOKUP(A190,'表二'!$A$5:$C$1314,3,0),"正确","错误")</f>
        <v>正确</v>
      </c>
    </row>
    <row r="191" spans="1:9" ht="19.5" customHeight="1">
      <c r="A191" s="126" t="s">
        <v>987</v>
      </c>
      <c r="B191" s="122">
        <f t="shared" si="13"/>
        <v>145</v>
      </c>
      <c r="C191" s="51">
        <v>145</v>
      </c>
      <c r="D191" s="51"/>
      <c r="E191" s="51"/>
      <c r="F191" s="51"/>
      <c r="G191" s="51"/>
      <c r="H191" s="51"/>
      <c r="I191" s="54" t="str">
        <f>IF(B191=VLOOKUP(A191,'表二'!$A$5:$C$1314,3,0),"正确","错误")</f>
        <v>正确</v>
      </c>
    </row>
    <row r="192" spans="1:9" ht="19.5" customHeight="1">
      <c r="A192" s="126" t="s">
        <v>999</v>
      </c>
      <c r="B192" s="122">
        <f t="shared" si="13"/>
        <v>0</v>
      </c>
      <c r="C192" s="51"/>
      <c r="D192" s="51"/>
      <c r="E192" s="51"/>
      <c r="F192" s="51"/>
      <c r="G192" s="51"/>
      <c r="H192" s="51"/>
      <c r="I192" s="54" t="str">
        <f>IF(B192=VLOOKUP(A192,'表二'!$A$5:$C$1314,3,0),"正确","错误")</f>
        <v>正确</v>
      </c>
    </row>
    <row r="193" spans="1:9" ht="19.5" customHeight="1">
      <c r="A193" s="126" t="s">
        <v>1000</v>
      </c>
      <c r="B193" s="122">
        <f t="shared" si="13"/>
        <v>8211</v>
      </c>
      <c r="C193" s="52">
        <f aca="true" t="shared" si="21" ref="C193:H193">SUM(C194:C196)</f>
        <v>4740</v>
      </c>
      <c r="D193" s="52">
        <f t="shared" si="21"/>
        <v>3471</v>
      </c>
      <c r="E193" s="52">
        <f t="shared" si="21"/>
        <v>0</v>
      </c>
      <c r="F193" s="52">
        <f t="shared" si="21"/>
        <v>0</v>
      </c>
      <c r="G193" s="52">
        <f t="shared" si="21"/>
        <v>0</v>
      </c>
      <c r="H193" s="52">
        <f t="shared" si="21"/>
        <v>0</v>
      </c>
      <c r="I193" s="54" t="str">
        <f>IF(B193=VLOOKUP(A193,'表二'!$A$5:$C$1314,3,0),"正确","错误")</f>
        <v>正确</v>
      </c>
    </row>
    <row r="194" spans="1:9" ht="19.5" customHeight="1">
      <c r="A194" s="126" t="s">
        <v>1001</v>
      </c>
      <c r="B194" s="122">
        <f t="shared" si="13"/>
        <v>3470</v>
      </c>
      <c r="C194" s="51">
        <v>1970</v>
      </c>
      <c r="D194" s="51">
        <v>1500</v>
      </c>
      <c r="E194" s="51"/>
      <c r="F194" s="51"/>
      <c r="G194" s="51"/>
      <c r="H194" s="51"/>
      <c r="I194" s="54" t="str">
        <f>IF(B194=VLOOKUP(A194,'表二'!$A$5:$C$1314,3,0),"正确","错误")</f>
        <v>正确</v>
      </c>
    </row>
    <row r="195" spans="1:9" ht="19.5" customHeight="1">
      <c r="A195" s="126" t="s">
        <v>1010</v>
      </c>
      <c r="B195" s="122">
        <f t="shared" si="13"/>
        <v>4741</v>
      </c>
      <c r="C195" s="51">
        <v>2770</v>
      </c>
      <c r="D195" s="51">
        <v>1971</v>
      </c>
      <c r="E195" s="51"/>
      <c r="F195" s="51"/>
      <c r="G195" s="51"/>
      <c r="H195" s="51"/>
      <c r="I195" s="54" t="str">
        <f>IF(B195=VLOOKUP(A195,'表二'!$A$5:$C$1314,3,0),"正确","错误")</f>
        <v>正确</v>
      </c>
    </row>
    <row r="196" spans="1:9" ht="19.5" customHeight="1">
      <c r="A196" s="126" t="s">
        <v>1014</v>
      </c>
      <c r="B196" s="122">
        <f t="shared" si="13"/>
        <v>0</v>
      </c>
      <c r="C196" s="51"/>
      <c r="D196" s="51"/>
      <c r="E196" s="51"/>
      <c r="F196" s="51"/>
      <c r="G196" s="51"/>
      <c r="H196" s="51"/>
      <c r="I196" s="54" t="str">
        <f>IF(B196=VLOOKUP(A196,'表二'!$A$5:$C$1314,3,0),"正确","错误")</f>
        <v>正确</v>
      </c>
    </row>
    <row r="197" spans="1:9" ht="19.5" customHeight="1">
      <c r="A197" s="126" t="s">
        <v>1018</v>
      </c>
      <c r="B197" s="122">
        <f t="shared" si="13"/>
        <v>476</v>
      </c>
      <c r="C197" s="52">
        <f aca="true" t="shared" si="22" ref="C197:H197">SUM(C198:C202)</f>
        <v>276</v>
      </c>
      <c r="D197" s="52">
        <f t="shared" si="22"/>
        <v>200</v>
      </c>
      <c r="E197" s="52">
        <f t="shared" si="22"/>
        <v>0</v>
      </c>
      <c r="F197" s="52">
        <f t="shared" si="22"/>
        <v>0</v>
      </c>
      <c r="G197" s="52">
        <f t="shared" si="22"/>
        <v>0</v>
      </c>
      <c r="H197" s="52">
        <f t="shared" si="22"/>
        <v>0</v>
      </c>
      <c r="I197" s="54" t="str">
        <f>IF(B197=VLOOKUP(A197,'表二'!$A$5:$C$1314,3,0),"正确","错误")</f>
        <v>正确</v>
      </c>
    </row>
    <row r="198" spans="1:9" ht="19.5" customHeight="1">
      <c r="A198" s="126" t="s">
        <v>1019</v>
      </c>
      <c r="B198" s="122">
        <f t="shared" si="13"/>
        <v>317</v>
      </c>
      <c r="C198" s="51">
        <v>117</v>
      </c>
      <c r="D198" s="51">
        <v>200</v>
      </c>
      <c r="E198" s="51"/>
      <c r="F198" s="51"/>
      <c r="G198" s="51"/>
      <c r="H198" s="51"/>
      <c r="I198" s="54" t="str">
        <f>IF(B198=VLOOKUP(A198,'表二'!$A$5:$C$1314,3,0),"正确","错误")</f>
        <v>正确</v>
      </c>
    </row>
    <row r="199" spans="1:9" ht="19.5" customHeight="1">
      <c r="A199" s="126" t="s">
        <v>1030</v>
      </c>
      <c r="B199" s="122">
        <f aca="true" t="shared" si="23" ref="B199:B209">SUM(C199:H199)</f>
        <v>0</v>
      </c>
      <c r="C199" s="51"/>
      <c r="D199" s="51"/>
      <c r="E199" s="51"/>
      <c r="F199" s="51"/>
      <c r="G199" s="51"/>
      <c r="H199" s="51"/>
      <c r="I199" s="54" t="str">
        <f>IF(B199=VLOOKUP(A199,'表二'!$A$5:$C$1314,3,0),"正确","错误")</f>
        <v>正确</v>
      </c>
    </row>
    <row r="200" spans="1:9" ht="19.5" customHeight="1">
      <c r="A200" s="126" t="s">
        <v>1040</v>
      </c>
      <c r="B200" s="122">
        <f t="shared" si="23"/>
        <v>0</v>
      </c>
      <c r="C200" s="51"/>
      <c r="D200" s="51"/>
      <c r="E200" s="51"/>
      <c r="F200" s="51"/>
      <c r="G200" s="51"/>
      <c r="H200" s="51"/>
      <c r="I200" s="54" t="str">
        <f>IF(B200=VLOOKUP(A200,'表二'!$A$5:$C$1314,3,0),"正确","错误")</f>
        <v>正确</v>
      </c>
    </row>
    <row r="201" spans="1:9" ht="19.5" customHeight="1">
      <c r="A201" s="126" t="s">
        <v>1045</v>
      </c>
      <c r="B201" s="122">
        <f t="shared" si="23"/>
        <v>159</v>
      </c>
      <c r="C201" s="51">
        <v>159</v>
      </c>
      <c r="D201" s="51"/>
      <c r="E201" s="51"/>
      <c r="F201" s="51"/>
      <c r="G201" s="51"/>
      <c r="H201" s="51"/>
      <c r="I201" s="54" t="str">
        <f>IF(B201=VLOOKUP(A201,'表二'!$A$5:$C$1314,3,0),"正确","错误")</f>
        <v>正确</v>
      </c>
    </row>
    <row r="202" spans="1:9" ht="19.5" customHeight="1">
      <c r="A202" s="126" t="s">
        <v>1051</v>
      </c>
      <c r="B202" s="122">
        <f t="shared" si="23"/>
        <v>0</v>
      </c>
      <c r="C202" s="51"/>
      <c r="D202" s="51"/>
      <c r="E202" s="51"/>
      <c r="F202" s="51"/>
      <c r="G202" s="51"/>
      <c r="H202" s="51"/>
      <c r="I202" s="54" t="str">
        <f>IF(B202=VLOOKUP(A202,'表二'!$A$5:$C$1314,3,0),"正确","错误")</f>
        <v>正确</v>
      </c>
    </row>
    <row r="203" spans="1:9" ht="19.5" customHeight="1">
      <c r="A203" s="126" t="s">
        <v>1063</v>
      </c>
      <c r="B203" s="122">
        <f t="shared" si="23"/>
        <v>0</v>
      </c>
      <c r="C203" s="51"/>
      <c r="D203" s="51"/>
      <c r="E203" s="51"/>
      <c r="F203" s="51"/>
      <c r="G203" s="51"/>
      <c r="H203" s="51"/>
      <c r="I203" s="54" t="str">
        <f>IF(B203=VLOOKUP(A203,'表二'!$A$5:$C$1314,3,0),"正确","错误")</f>
        <v>正确</v>
      </c>
    </row>
    <row r="204" spans="1:9" ht="19.5" customHeight="1">
      <c r="A204" s="126" t="s">
        <v>1064</v>
      </c>
      <c r="B204" s="122">
        <f t="shared" si="23"/>
        <v>4800</v>
      </c>
      <c r="C204" s="52">
        <f aca="true" t="shared" si="24" ref="C204:H204">C205</f>
        <v>4800</v>
      </c>
      <c r="D204" s="52">
        <f t="shared" si="24"/>
        <v>0</v>
      </c>
      <c r="E204" s="52">
        <f t="shared" si="24"/>
        <v>0</v>
      </c>
      <c r="F204" s="52">
        <f t="shared" si="24"/>
        <v>0</v>
      </c>
      <c r="G204" s="52">
        <f t="shared" si="24"/>
        <v>0</v>
      </c>
      <c r="H204" s="52">
        <f t="shared" si="24"/>
        <v>0</v>
      </c>
      <c r="I204" s="54" t="str">
        <f>IF(B204=VLOOKUP(A204,'表二'!$A$5:$C$1314,3,0),"正确","错误")</f>
        <v>正确</v>
      </c>
    </row>
    <row r="205" spans="1:9" ht="19.5" customHeight="1">
      <c r="A205" s="126" t="s">
        <v>1065</v>
      </c>
      <c r="B205" s="122">
        <f t="shared" si="23"/>
        <v>4800</v>
      </c>
      <c r="C205" s="51">
        <v>4800</v>
      </c>
      <c r="D205" s="51"/>
      <c r="E205" s="51"/>
      <c r="F205" s="51"/>
      <c r="G205" s="51"/>
      <c r="H205" s="51"/>
      <c r="I205" s="54" t="str">
        <f>IF(B205=VLOOKUP(A205,'表二'!$A$5:$C$1314,3,0),"正确","错误")</f>
        <v>正确</v>
      </c>
    </row>
    <row r="206" spans="1:9" ht="19.5" customHeight="1">
      <c r="A206" s="126" t="s">
        <v>1070</v>
      </c>
      <c r="B206" s="122">
        <f t="shared" si="23"/>
        <v>0</v>
      </c>
      <c r="C206" s="51"/>
      <c r="D206" s="51"/>
      <c r="E206" s="51"/>
      <c r="F206" s="51"/>
      <c r="G206" s="51"/>
      <c r="H206" s="51"/>
      <c r="I206" s="54" t="str">
        <f>IF(B206=VLOOKUP(A206,'表二'!$A$5:$C$1314,3,0),"正确","错误")</f>
        <v>正确</v>
      </c>
    </row>
    <row r="207" spans="1:9" ht="19.5" customHeight="1">
      <c r="A207" s="126" t="s">
        <v>1072</v>
      </c>
      <c r="B207" s="122">
        <f t="shared" si="23"/>
        <v>3385</v>
      </c>
      <c r="C207" s="52">
        <f aca="true" t="shared" si="25" ref="C207:H207">SUM(C208:C209)</f>
        <v>2070</v>
      </c>
      <c r="D207" s="52">
        <f t="shared" si="25"/>
        <v>1315</v>
      </c>
      <c r="E207" s="52">
        <f t="shared" si="25"/>
        <v>0</v>
      </c>
      <c r="F207" s="52">
        <f t="shared" si="25"/>
        <v>0</v>
      </c>
      <c r="G207" s="52">
        <f t="shared" si="25"/>
        <v>0</v>
      </c>
      <c r="H207" s="52">
        <f t="shared" si="25"/>
        <v>0</v>
      </c>
      <c r="I207" s="54" t="str">
        <f>IF(B207=VLOOKUP(A207,'表二'!$A$5:$C$1314,3,0),"正确","错误")</f>
        <v>正确</v>
      </c>
    </row>
    <row r="208" spans="1:9" ht="19.5" customHeight="1">
      <c r="A208" s="126" t="s">
        <v>1160</v>
      </c>
      <c r="B208" s="122">
        <f t="shared" si="23"/>
        <v>0</v>
      </c>
      <c r="C208" s="51"/>
      <c r="D208" s="51"/>
      <c r="E208" s="51"/>
      <c r="F208" s="51"/>
      <c r="G208" s="51"/>
      <c r="H208" s="51"/>
      <c r="I208" s="54" t="str">
        <f>IF(B208='表二'!C1310,"正确","错误")</f>
        <v>正确</v>
      </c>
    </row>
    <row r="209" spans="1:9" ht="19.5" customHeight="1">
      <c r="A209" s="126" t="s">
        <v>939</v>
      </c>
      <c r="B209" s="122">
        <f t="shared" si="23"/>
        <v>3385</v>
      </c>
      <c r="C209" s="51">
        <v>2070</v>
      </c>
      <c r="D209" s="51">
        <v>1315</v>
      </c>
      <c r="E209" s="51"/>
      <c r="F209" s="51"/>
      <c r="G209" s="51"/>
      <c r="H209" s="51"/>
      <c r="I209" s="54" t="str">
        <f>IF(B209=VLOOKUP(A209,'表二'!$A$5:$C$1314,3,0),"正确","错误")</f>
        <v>错误</v>
      </c>
    </row>
    <row r="210" spans="1:8" ht="19.5" customHeight="1">
      <c r="A210" s="126"/>
      <c r="B210" s="51"/>
      <c r="C210" s="51"/>
      <c r="D210" s="51"/>
      <c r="E210" s="51"/>
      <c r="F210" s="51"/>
      <c r="G210" s="51"/>
      <c r="H210" s="51"/>
    </row>
    <row r="211" spans="1:8" ht="19.5" customHeight="1">
      <c r="A211" s="126"/>
      <c r="B211" s="51"/>
      <c r="C211" s="51"/>
      <c r="D211" s="51"/>
      <c r="E211" s="51"/>
      <c r="F211" s="51"/>
      <c r="G211" s="51"/>
      <c r="H211" s="51"/>
    </row>
    <row r="212" spans="1:8" ht="19.5" customHeight="1">
      <c r="A212" s="126"/>
      <c r="B212" s="51"/>
      <c r="C212" s="51"/>
      <c r="D212" s="51"/>
      <c r="E212" s="51"/>
      <c r="F212" s="51"/>
      <c r="G212" s="51"/>
      <c r="H212" s="51"/>
    </row>
    <row r="213" spans="1:8" ht="19.5" customHeight="1">
      <c r="A213" s="126"/>
      <c r="B213" s="51"/>
      <c r="C213" s="51"/>
      <c r="D213" s="51"/>
      <c r="E213" s="51"/>
      <c r="F213" s="51"/>
      <c r="G213" s="51"/>
      <c r="H213" s="51"/>
    </row>
    <row r="214" spans="1:8" ht="19.5" customHeight="1">
      <c r="A214" s="126"/>
      <c r="B214" s="51"/>
      <c r="C214" s="51"/>
      <c r="D214" s="51"/>
      <c r="E214" s="51"/>
      <c r="F214" s="51"/>
      <c r="G214" s="51"/>
      <c r="H214" s="51"/>
    </row>
    <row r="215" spans="1:8" ht="19.5" customHeight="1">
      <c r="A215" s="126"/>
      <c r="B215" s="51"/>
      <c r="C215" s="51"/>
      <c r="D215" s="51"/>
      <c r="E215" s="51"/>
      <c r="F215" s="51"/>
      <c r="G215" s="51"/>
      <c r="H215" s="51"/>
    </row>
    <row r="216" spans="1:8" ht="19.5" customHeight="1">
      <c r="A216" s="51"/>
      <c r="B216" s="51"/>
      <c r="C216" s="51"/>
      <c r="D216" s="51"/>
      <c r="E216" s="51"/>
      <c r="F216" s="51"/>
      <c r="G216" s="51"/>
      <c r="H216" s="51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7" right="0.47" top="0.47" bottom="0.35" header="0.11999999999999998" footer="0.11999999999999998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4" topLeftCell="B1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00390625" defaultRowHeight="14.25"/>
  <cols>
    <col min="1" max="1" width="35.50390625" style="41" customWidth="1"/>
    <col min="2" max="2" width="7.375" style="41" customWidth="1"/>
    <col min="3" max="3" width="8.875" style="41" customWidth="1"/>
    <col min="4" max="17" width="7.375" style="41" customWidth="1"/>
    <col min="18" max="16384" width="9.00390625" style="41" customWidth="1"/>
  </cols>
  <sheetData>
    <row r="1" ht="14.25">
      <c r="A1" s="27" t="s">
        <v>1161</v>
      </c>
    </row>
    <row r="2" spans="1:17" s="40" customFormat="1" ht="21" customHeight="1">
      <c r="A2" s="168" t="s">
        <v>1162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75"/>
      <c r="O2" s="175"/>
      <c r="P2" s="175"/>
      <c r="Q2" s="175"/>
    </row>
    <row r="3" spans="1:17" s="40" customFormat="1" ht="20.25" customHeight="1">
      <c r="A3" s="83"/>
      <c r="C3" s="113"/>
      <c r="D3" s="113"/>
      <c r="E3" s="113"/>
      <c r="F3" s="113"/>
      <c r="G3" s="113"/>
      <c r="H3" s="113"/>
      <c r="Q3" s="118" t="s">
        <v>1163</v>
      </c>
    </row>
    <row r="4" spans="1:18" s="112" customFormat="1" ht="69.75" customHeight="1">
      <c r="A4" s="114" t="s">
        <v>55</v>
      </c>
      <c r="B4" s="114" t="s">
        <v>1164</v>
      </c>
      <c r="C4" s="115" t="s">
        <v>1165</v>
      </c>
      <c r="D4" s="115" t="s">
        <v>1166</v>
      </c>
      <c r="E4" s="115" t="s">
        <v>1167</v>
      </c>
      <c r="F4" s="115" t="s">
        <v>1168</v>
      </c>
      <c r="G4" s="115" t="s">
        <v>1169</v>
      </c>
      <c r="H4" s="115" t="s">
        <v>1170</v>
      </c>
      <c r="I4" s="115" t="s">
        <v>1171</v>
      </c>
      <c r="J4" s="115" t="s">
        <v>1172</v>
      </c>
      <c r="K4" s="115" t="s">
        <v>1173</v>
      </c>
      <c r="L4" s="115" t="s">
        <v>1174</v>
      </c>
      <c r="M4" s="115" t="s">
        <v>1175</v>
      </c>
      <c r="N4" s="115" t="s">
        <v>1176</v>
      </c>
      <c r="O4" s="115" t="s">
        <v>1083</v>
      </c>
      <c r="P4" s="115" t="s">
        <v>1177</v>
      </c>
      <c r="Q4" s="115" t="s">
        <v>1178</v>
      </c>
      <c r="R4" s="119" t="s">
        <v>1159</v>
      </c>
    </row>
    <row r="5" spans="1:18" s="40" customFormat="1" ht="19.5" customHeight="1">
      <c r="A5" s="11" t="s">
        <v>1179</v>
      </c>
      <c r="B5" s="6">
        <f>SUM(C5:Q5)</f>
        <v>11198</v>
      </c>
      <c r="C5" s="11">
        <v>4528</v>
      </c>
      <c r="D5" s="11">
        <v>5089</v>
      </c>
      <c r="E5" s="11">
        <v>456</v>
      </c>
      <c r="F5" s="11"/>
      <c r="G5" s="11">
        <v>1000</v>
      </c>
      <c r="H5" s="11"/>
      <c r="I5" s="11"/>
      <c r="J5" s="11"/>
      <c r="K5" s="11">
        <v>125</v>
      </c>
      <c r="L5" s="11"/>
      <c r="M5" s="11"/>
      <c r="N5" s="11"/>
      <c r="O5" s="11"/>
      <c r="P5" s="11"/>
      <c r="Q5" s="11"/>
      <c r="R5" s="54" t="str">
        <f>IF(B5='表二'!C5,"正确","错误")</f>
        <v>正确</v>
      </c>
    </row>
    <row r="6" spans="1:18" s="40" customFormat="1" ht="19.5" customHeight="1">
      <c r="A6" s="11" t="s">
        <v>201</v>
      </c>
      <c r="B6" s="6">
        <f aca="true" t="shared" si="0" ref="B6:B30">SUM(C6:Q6)</f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54" t="str">
        <f>IF(B6=VLOOKUP(A6,'表二'!$A$5:$C$1314,3,0),"正确","错误")</f>
        <v>正确</v>
      </c>
    </row>
    <row r="7" spans="1:18" s="40" customFormat="1" ht="19.5" customHeight="1">
      <c r="A7" s="11" t="s">
        <v>204</v>
      </c>
      <c r="B7" s="6">
        <f t="shared" si="0"/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54" t="str">
        <f>IF(B7=VLOOKUP(A7,'表二'!$A$5:$C$1314,3,0),"正确","错误")</f>
        <v>正确</v>
      </c>
    </row>
    <row r="8" spans="1:18" s="40" customFormat="1" ht="19.5" customHeight="1">
      <c r="A8" s="11" t="s">
        <v>216</v>
      </c>
      <c r="B8" s="6">
        <f t="shared" si="0"/>
        <v>6222</v>
      </c>
      <c r="C8" s="11">
        <v>2947</v>
      </c>
      <c r="D8" s="11">
        <v>2468</v>
      </c>
      <c r="E8" s="11">
        <v>664</v>
      </c>
      <c r="F8" s="11"/>
      <c r="G8" s="11"/>
      <c r="H8" s="11"/>
      <c r="I8" s="11"/>
      <c r="J8" s="11"/>
      <c r="K8" s="11">
        <v>143</v>
      </c>
      <c r="L8" s="11"/>
      <c r="M8" s="11"/>
      <c r="N8" s="11"/>
      <c r="O8" s="11"/>
      <c r="P8" s="11"/>
      <c r="Q8" s="11"/>
      <c r="R8" s="54" t="str">
        <f>IF(B8=VLOOKUP(A8,'表二'!$A$5:$C$1314,3,0),"正确","错误")</f>
        <v>正确</v>
      </c>
    </row>
    <row r="9" spans="1:18" s="40" customFormat="1" ht="19.5" customHeight="1">
      <c r="A9" s="11" t="s">
        <v>298</v>
      </c>
      <c r="B9" s="6">
        <f t="shared" si="0"/>
        <v>31657</v>
      </c>
      <c r="C9" s="11">
        <v>1904</v>
      </c>
      <c r="D9" s="11">
        <v>5660</v>
      </c>
      <c r="E9" s="11">
        <v>5300</v>
      </c>
      <c r="F9" s="11"/>
      <c r="G9" s="11">
        <v>18538</v>
      </c>
      <c r="H9" s="11"/>
      <c r="I9" s="11"/>
      <c r="J9" s="11"/>
      <c r="K9" s="11">
        <v>255</v>
      </c>
      <c r="L9" s="11"/>
      <c r="M9" s="11"/>
      <c r="N9" s="11"/>
      <c r="O9" s="11"/>
      <c r="P9" s="11"/>
      <c r="Q9" s="11"/>
      <c r="R9" s="54" t="str">
        <f>IF(B9=VLOOKUP(A9,'表二'!$A$5:$C$1314,3,0),"正确","错误")</f>
        <v>正确</v>
      </c>
    </row>
    <row r="10" spans="1:18" s="40" customFormat="1" ht="19.5" customHeight="1">
      <c r="A10" s="11" t="s">
        <v>349</v>
      </c>
      <c r="B10" s="6">
        <f t="shared" si="0"/>
        <v>3138</v>
      </c>
      <c r="C10" s="11">
        <v>88</v>
      </c>
      <c r="D10" s="11">
        <v>120</v>
      </c>
      <c r="E10" s="11"/>
      <c r="F10" s="11"/>
      <c r="G10" s="11"/>
      <c r="H10" s="11"/>
      <c r="I10" s="11">
        <v>2874</v>
      </c>
      <c r="J10" s="11"/>
      <c r="K10" s="11">
        <v>56</v>
      </c>
      <c r="L10" s="11"/>
      <c r="M10" s="11"/>
      <c r="N10" s="11"/>
      <c r="O10" s="11"/>
      <c r="P10" s="11"/>
      <c r="Q10" s="11"/>
      <c r="R10" s="54" t="str">
        <f>IF(B10=VLOOKUP(A10,'表二'!$A$5:$C$1314,3,0),"正确","错误")</f>
        <v>正确</v>
      </c>
    </row>
    <row r="11" spans="1:18" s="40" customFormat="1" ht="19.5" customHeight="1">
      <c r="A11" s="11" t="s">
        <v>398</v>
      </c>
      <c r="B11" s="6">
        <f t="shared" si="0"/>
        <v>1697</v>
      </c>
      <c r="C11" s="11">
        <v>606</v>
      </c>
      <c r="D11" s="11">
        <v>637</v>
      </c>
      <c r="E11" s="11">
        <v>422</v>
      </c>
      <c r="F11" s="11"/>
      <c r="G11" s="11"/>
      <c r="H11" s="11"/>
      <c r="I11" s="11"/>
      <c r="J11" s="11"/>
      <c r="K11" s="11">
        <v>32</v>
      </c>
      <c r="L11" s="11"/>
      <c r="M11" s="11"/>
      <c r="N11" s="11"/>
      <c r="O11" s="11"/>
      <c r="P11" s="11"/>
      <c r="Q11" s="11"/>
      <c r="R11" s="54" t="str">
        <f>IF(B11=VLOOKUP(A11,'表二'!$A$5:$C$1314,3,0),"正确","错误")</f>
        <v>正确</v>
      </c>
    </row>
    <row r="12" spans="1:18" s="40" customFormat="1" ht="19.5" customHeight="1">
      <c r="A12" s="11" t="s">
        <v>435</v>
      </c>
      <c r="B12" s="6">
        <f t="shared" si="0"/>
        <v>17413</v>
      </c>
      <c r="C12" s="11">
        <v>1037</v>
      </c>
      <c r="D12" s="11">
        <v>1668</v>
      </c>
      <c r="E12" s="11">
        <v>202</v>
      </c>
      <c r="F12" s="11"/>
      <c r="G12" s="11">
        <v>882</v>
      </c>
      <c r="H12" s="11"/>
      <c r="I12" s="11"/>
      <c r="J12" s="11"/>
      <c r="K12" s="11">
        <v>9274</v>
      </c>
      <c r="L12" s="11">
        <v>4350</v>
      </c>
      <c r="M12" s="11"/>
      <c r="N12" s="11"/>
      <c r="O12" s="11"/>
      <c r="P12" s="11"/>
      <c r="Q12" s="11"/>
      <c r="R12" s="54" t="str">
        <f>IF(B12=VLOOKUP(A12,'表二'!$A$5:$C$1314,3,0),"正确","错误")</f>
        <v>正确</v>
      </c>
    </row>
    <row r="13" spans="1:18" s="40" customFormat="1" ht="19.5" customHeight="1">
      <c r="A13" s="11" t="s">
        <v>538</v>
      </c>
      <c r="B13" s="6">
        <f t="shared" si="0"/>
        <v>16687</v>
      </c>
      <c r="C13" s="11">
        <v>2233</v>
      </c>
      <c r="D13" s="11">
        <v>2094</v>
      </c>
      <c r="E13" s="11">
        <v>774</v>
      </c>
      <c r="F13" s="11"/>
      <c r="G13" s="11">
        <v>1186</v>
      </c>
      <c r="H13" s="11"/>
      <c r="I13" s="11"/>
      <c r="J13" s="11"/>
      <c r="K13" s="11">
        <v>3028</v>
      </c>
      <c r="L13" s="11">
        <v>7372</v>
      </c>
      <c r="M13" s="11"/>
      <c r="N13" s="11"/>
      <c r="O13" s="11"/>
      <c r="P13" s="11"/>
      <c r="Q13" s="11"/>
      <c r="R13" s="54" t="str">
        <f>IF(B13=VLOOKUP(A13,'表二'!$A$5:$C$1314,3,0),"正确","错误")</f>
        <v>正确</v>
      </c>
    </row>
    <row r="14" spans="1:18" s="40" customFormat="1" ht="19.5" customHeight="1">
      <c r="A14" s="11" t="s">
        <v>602</v>
      </c>
      <c r="B14" s="6">
        <f t="shared" si="0"/>
        <v>2795</v>
      </c>
      <c r="C14" s="11">
        <v>166</v>
      </c>
      <c r="D14" s="11">
        <v>245</v>
      </c>
      <c r="E14" s="11">
        <v>2363</v>
      </c>
      <c r="F14" s="11"/>
      <c r="G14" s="11"/>
      <c r="H14" s="11"/>
      <c r="I14" s="11"/>
      <c r="J14" s="11"/>
      <c r="K14" s="11">
        <v>21</v>
      </c>
      <c r="L14" s="11"/>
      <c r="M14" s="11"/>
      <c r="N14" s="11"/>
      <c r="O14" s="11"/>
      <c r="P14" s="11"/>
      <c r="Q14" s="11"/>
      <c r="R14" s="54" t="str">
        <f>IF(B14=VLOOKUP(A14,'表二'!$A$5:$C$1314,3,0),"正确","错误")</f>
        <v>正确</v>
      </c>
    </row>
    <row r="15" spans="1:18" s="40" customFormat="1" ht="19.5" customHeight="1">
      <c r="A15" s="11" t="s">
        <v>667</v>
      </c>
      <c r="B15" s="6">
        <f t="shared" si="0"/>
        <v>7877</v>
      </c>
      <c r="C15" s="11">
        <v>1576</v>
      </c>
      <c r="D15" s="11">
        <v>1282</v>
      </c>
      <c r="E15" s="11">
        <v>3789</v>
      </c>
      <c r="F15" s="11"/>
      <c r="G15" s="11">
        <v>1075</v>
      </c>
      <c r="H15" s="11"/>
      <c r="I15" s="11"/>
      <c r="J15" s="11"/>
      <c r="K15" s="11">
        <v>155</v>
      </c>
      <c r="L15" s="11"/>
      <c r="M15" s="11"/>
      <c r="N15" s="11"/>
      <c r="O15" s="11"/>
      <c r="P15" s="11"/>
      <c r="Q15" s="11"/>
      <c r="R15" s="54" t="str">
        <f>IF(B15=VLOOKUP(A15,'表二'!$A$5:$C$1314,3,0),"正确","错误")</f>
        <v>正确</v>
      </c>
    </row>
    <row r="16" spans="1:18" s="40" customFormat="1" ht="19.5" customHeight="1">
      <c r="A16" s="11" t="s">
        <v>687</v>
      </c>
      <c r="B16" s="6">
        <f t="shared" si="0"/>
        <v>12450</v>
      </c>
      <c r="C16" s="11">
        <v>1056</v>
      </c>
      <c r="D16" s="11">
        <v>1041</v>
      </c>
      <c r="E16" s="11">
        <v>8282</v>
      </c>
      <c r="F16" s="11"/>
      <c r="G16" s="11">
        <v>1815</v>
      </c>
      <c r="H16" s="11"/>
      <c r="I16" s="11"/>
      <c r="J16" s="11"/>
      <c r="K16" s="11">
        <v>256</v>
      </c>
      <c r="L16" s="11"/>
      <c r="M16" s="11"/>
      <c r="N16" s="11"/>
      <c r="O16" s="11"/>
      <c r="P16" s="11"/>
      <c r="Q16" s="11"/>
      <c r="R16" s="54" t="str">
        <f>IF(B16=VLOOKUP(A16,'表二'!$A$5:$C$1314,3,0),"正确","错误")</f>
        <v>正确</v>
      </c>
    </row>
    <row r="17" spans="1:18" s="40" customFormat="1" ht="19.5" customHeight="1">
      <c r="A17" s="11" t="s">
        <v>800</v>
      </c>
      <c r="B17" s="6">
        <f t="shared" si="0"/>
        <v>4793</v>
      </c>
      <c r="C17" s="11">
        <v>546</v>
      </c>
      <c r="D17" s="11">
        <v>268</v>
      </c>
      <c r="E17" s="11">
        <v>3301</v>
      </c>
      <c r="F17" s="11"/>
      <c r="G17" s="11">
        <v>536</v>
      </c>
      <c r="H17" s="11"/>
      <c r="I17" s="11"/>
      <c r="J17" s="11"/>
      <c r="K17" s="11">
        <v>142</v>
      </c>
      <c r="L17" s="11"/>
      <c r="M17" s="11"/>
      <c r="N17" s="11"/>
      <c r="O17" s="11"/>
      <c r="P17" s="11"/>
      <c r="Q17" s="11"/>
      <c r="R17" s="54" t="str">
        <f>IF(B17=VLOOKUP(A17,'表二'!$A$5:$C$1314,3,0),"正确","错误")</f>
        <v>正确</v>
      </c>
    </row>
    <row r="18" spans="1:18" s="40" customFormat="1" ht="19.5" customHeight="1">
      <c r="A18" s="116" t="s">
        <v>851</v>
      </c>
      <c r="B18" s="6">
        <f t="shared" si="0"/>
        <v>1245</v>
      </c>
      <c r="C18" s="11">
        <v>560</v>
      </c>
      <c r="D18" s="11">
        <v>386</v>
      </c>
      <c r="E18" s="11">
        <v>191</v>
      </c>
      <c r="F18" s="11"/>
      <c r="G18" s="11"/>
      <c r="H18" s="11"/>
      <c r="I18" s="11"/>
      <c r="J18" s="11"/>
      <c r="K18" s="11">
        <v>108</v>
      </c>
      <c r="L18" s="11"/>
      <c r="M18" s="11"/>
      <c r="N18" s="11"/>
      <c r="O18" s="11"/>
      <c r="P18" s="11"/>
      <c r="Q18" s="11"/>
      <c r="R18" s="54" t="str">
        <f>IF(B18=VLOOKUP(A18,'表二'!$A$5:$C$1314,3,0),"正确","错误")</f>
        <v>正确</v>
      </c>
    </row>
    <row r="19" spans="1:18" s="40" customFormat="1" ht="19.5" customHeight="1">
      <c r="A19" s="116" t="s">
        <v>903</v>
      </c>
      <c r="B19" s="6">
        <f t="shared" si="0"/>
        <v>1291</v>
      </c>
      <c r="C19" s="11">
        <v>450</v>
      </c>
      <c r="D19" s="11">
        <v>661</v>
      </c>
      <c r="E19" s="11">
        <v>150</v>
      </c>
      <c r="F19" s="11"/>
      <c r="G19" s="11"/>
      <c r="H19" s="11"/>
      <c r="I19" s="11"/>
      <c r="J19" s="11"/>
      <c r="K19" s="11">
        <v>30</v>
      </c>
      <c r="L19" s="11"/>
      <c r="M19" s="11"/>
      <c r="N19" s="11"/>
      <c r="O19" s="11"/>
      <c r="P19" s="11"/>
      <c r="Q19" s="11"/>
      <c r="R19" s="54" t="str">
        <f>IF(B19=VLOOKUP(A19,'表二'!$A$5:$C$1314,3,0),"正确","错误")</f>
        <v>正确</v>
      </c>
    </row>
    <row r="20" spans="1:18" s="40" customFormat="1" ht="19.5" customHeight="1">
      <c r="A20" s="49" t="s">
        <v>920</v>
      </c>
      <c r="B20" s="6">
        <f t="shared" si="0"/>
        <v>3368</v>
      </c>
      <c r="C20" s="11">
        <v>38</v>
      </c>
      <c r="D20" s="11">
        <v>110</v>
      </c>
      <c r="E20" s="11"/>
      <c r="F20" s="11"/>
      <c r="G20" s="11"/>
      <c r="H20" s="11"/>
      <c r="I20" s="11">
        <v>1000</v>
      </c>
      <c r="J20" s="11"/>
      <c r="K20" s="11"/>
      <c r="L20" s="11"/>
      <c r="M20" s="11"/>
      <c r="N20" s="11"/>
      <c r="O20" s="11"/>
      <c r="P20" s="11"/>
      <c r="Q20" s="11">
        <v>2220</v>
      </c>
      <c r="R20" s="54" t="str">
        <f>IF(B20=VLOOKUP(A20,'表二'!$A$5:$C$1314,3,0),"正确","错误")</f>
        <v>正确</v>
      </c>
    </row>
    <row r="21" spans="1:18" s="40" customFormat="1" ht="19.5" customHeight="1">
      <c r="A21" s="116" t="s">
        <v>931</v>
      </c>
      <c r="B21" s="6">
        <f t="shared" si="0"/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54" t="str">
        <f>IF(B21=VLOOKUP(A21,'表二'!$A$5:$C$1314,3,0),"正确","错误")</f>
        <v>正确</v>
      </c>
    </row>
    <row r="22" spans="1:18" s="40" customFormat="1" ht="19.5" customHeight="1">
      <c r="A22" s="116" t="s">
        <v>940</v>
      </c>
      <c r="B22" s="6">
        <f t="shared" si="0"/>
        <v>794</v>
      </c>
      <c r="C22" s="11">
        <v>492</v>
      </c>
      <c r="D22" s="11">
        <v>302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54" t="str">
        <f>IF(B22=VLOOKUP(A22,'表二'!$A$5:$C$1314,3,0),"正确","错误")</f>
        <v>正确</v>
      </c>
    </row>
    <row r="23" spans="1:18" s="40" customFormat="1" ht="19.5" customHeight="1">
      <c r="A23" s="116" t="s">
        <v>1000</v>
      </c>
      <c r="B23" s="6">
        <f t="shared" si="0"/>
        <v>8211</v>
      </c>
      <c r="C23" s="11">
        <v>4741</v>
      </c>
      <c r="D23" s="11"/>
      <c r="E23" s="11">
        <v>3470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54" t="str">
        <f>IF(B23=VLOOKUP(A23,'表二'!$A$5:$C$1314,3,0),"正确","错误")</f>
        <v>正确</v>
      </c>
    </row>
    <row r="24" spans="1:18" s="40" customFormat="1" ht="19.5" customHeight="1">
      <c r="A24" s="116" t="s">
        <v>1018</v>
      </c>
      <c r="B24" s="6">
        <f t="shared" si="0"/>
        <v>476</v>
      </c>
      <c r="C24" s="11">
        <v>122</v>
      </c>
      <c r="D24" s="11">
        <v>278</v>
      </c>
      <c r="E24" s="11"/>
      <c r="F24" s="11"/>
      <c r="G24" s="11"/>
      <c r="H24" s="11"/>
      <c r="I24" s="11"/>
      <c r="J24" s="11"/>
      <c r="K24" s="11">
        <v>76</v>
      </c>
      <c r="L24" s="11"/>
      <c r="M24" s="11"/>
      <c r="N24" s="11"/>
      <c r="O24" s="11"/>
      <c r="P24" s="11"/>
      <c r="Q24" s="11"/>
      <c r="R24" s="54" t="str">
        <f>IF(B24=VLOOKUP(A24,'表二'!$A$5:$C$1314,3,0),"正确","错误")</f>
        <v>正确</v>
      </c>
    </row>
    <row r="25" spans="1:18" s="40" customFormat="1" ht="19.5" customHeight="1">
      <c r="A25" s="49" t="s">
        <v>1063</v>
      </c>
      <c r="B25" s="6">
        <f t="shared" si="0"/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54" t="str">
        <f>IF(B25=VLOOKUP(A25,'表二'!$A$5:$C$1314,3,0),"正确","错误")</f>
        <v>正确</v>
      </c>
    </row>
    <row r="26" spans="1:18" s="40" customFormat="1" ht="19.5" customHeight="1">
      <c r="A26" s="116" t="s">
        <v>1064</v>
      </c>
      <c r="B26" s="6">
        <f t="shared" si="0"/>
        <v>4800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v>4800</v>
      </c>
      <c r="N26" s="11"/>
      <c r="O26" s="11"/>
      <c r="P26" s="11"/>
      <c r="Q26" s="11"/>
      <c r="R26" s="54" t="str">
        <f>IF(B26=VLOOKUP(A26,'表二'!$A$5:$C$1314,3,0),"正确","错误")</f>
        <v>正确</v>
      </c>
    </row>
    <row r="27" spans="1:18" s="40" customFormat="1" ht="19.5" customHeight="1">
      <c r="A27" s="116" t="s">
        <v>1070</v>
      </c>
      <c r="B27" s="6">
        <f t="shared" si="0"/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4" t="str">
        <f>IF(B27=VLOOKUP(A27,'表二'!$A$5:$C$1314,3,0),"正确","错误")</f>
        <v>正确</v>
      </c>
    </row>
    <row r="28" spans="1:18" s="40" customFormat="1" ht="19.5" customHeight="1">
      <c r="A28" s="11" t="s">
        <v>1072</v>
      </c>
      <c r="B28" s="6">
        <f t="shared" si="0"/>
        <v>3385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3385</v>
      </c>
      <c r="R28" s="54" t="str">
        <f>IF(B28=VLOOKUP(A28,'表二'!$A$5:$C$1314,3,0),"正确","错误")</f>
        <v>正确</v>
      </c>
    </row>
    <row r="29" spans="1:18" s="40" customFormat="1" ht="19.5" customHeight="1">
      <c r="A29" s="11" t="s">
        <v>1083</v>
      </c>
      <c r="B29" s="6">
        <f t="shared" si="0"/>
        <v>3000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v>3000</v>
      </c>
      <c r="P29" s="11"/>
      <c r="Q29" s="11"/>
      <c r="R29" s="54" t="str">
        <f>IF(B29='表三'!F7,"正确","错误")</f>
        <v>正确</v>
      </c>
    </row>
    <row r="30" spans="1:18" s="40" customFormat="1" ht="19.5" customHeight="1">
      <c r="A30" s="117" t="s">
        <v>1149</v>
      </c>
      <c r="B30" s="6">
        <f t="shared" si="0"/>
        <v>142497</v>
      </c>
      <c r="C30" s="11">
        <f>SUM(C5:C29)</f>
        <v>23090</v>
      </c>
      <c r="D30" s="11">
        <f aca="true" t="shared" si="1" ref="D30:Q30">SUM(D5:D29)</f>
        <v>22309</v>
      </c>
      <c r="E30" s="11">
        <f t="shared" si="1"/>
        <v>29364</v>
      </c>
      <c r="F30" s="11">
        <f t="shared" si="1"/>
        <v>0</v>
      </c>
      <c r="G30" s="11">
        <f t="shared" si="1"/>
        <v>25032</v>
      </c>
      <c r="H30" s="11">
        <f t="shared" si="1"/>
        <v>0</v>
      </c>
      <c r="I30" s="11">
        <f t="shared" si="1"/>
        <v>3874</v>
      </c>
      <c r="J30" s="11">
        <f t="shared" si="1"/>
        <v>0</v>
      </c>
      <c r="K30" s="11">
        <f t="shared" si="1"/>
        <v>13701</v>
      </c>
      <c r="L30" s="11">
        <f t="shared" si="1"/>
        <v>11722</v>
      </c>
      <c r="M30" s="11">
        <f t="shared" si="1"/>
        <v>4800</v>
      </c>
      <c r="N30" s="11">
        <f t="shared" si="1"/>
        <v>0</v>
      </c>
      <c r="O30" s="11">
        <f t="shared" si="1"/>
        <v>3000</v>
      </c>
      <c r="P30" s="11">
        <f t="shared" si="1"/>
        <v>0</v>
      </c>
      <c r="Q30" s="11">
        <f t="shared" si="1"/>
        <v>5605</v>
      </c>
      <c r="R30" s="54" t="str">
        <f>IF(B30='表三'!F79,"正确","错误")</f>
        <v>正确</v>
      </c>
    </row>
    <row r="31" s="40" customFormat="1" ht="14.25"/>
    <row r="32" s="40" customFormat="1" ht="14.25"/>
    <row r="33" s="40" customFormat="1" ht="14.25"/>
    <row r="34" s="40" customFormat="1" ht="14.25"/>
    <row r="35" s="40" customFormat="1" ht="14.25"/>
    <row r="36" s="40" customFormat="1" ht="14.25"/>
    <row r="37" s="40" customFormat="1" ht="14.25"/>
    <row r="38" s="40" customFormat="1" ht="14.25"/>
    <row r="39" s="40" customFormat="1" ht="14.25"/>
    <row r="40" s="40" customFormat="1" ht="14.25"/>
  </sheetData>
  <sheetProtection/>
  <mergeCells count="1">
    <mergeCell ref="A2:Q2"/>
  </mergeCells>
  <printOptions horizontalCentered="1"/>
  <pageMargins left="0.47" right="0.47" top="0.28" bottom="0.16" header="0.11999999999999998" footer="0.11999999999999998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51"/>
  <sheetViews>
    <sheetView showGridLines="0" showZeros="0" workbookViewId="0" topLeftCell="A1">
      <pane xSplit="1" ySplit="7" topLeftCell="B83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5.75390625" defaultRowHeight="14.25"/>
  <cols>
    <col min="1" max="1" width="14.25390625" style="95" customWidth="1"/>
    <col min="2" max="2" width="6.75390625" style="56" customWidth="1"/>
    <col min="3" max="3" width="6.25390625" style="56" customWidth="1"/>
    <col min="4" max="16" width="5.625" style="56" customWidth="1"/>
    <col min="17" max="17" width="4.75390625" style="56" customWidth="1"/>
    <col min="18" max="20" width="5.625" style="56" customWidth="1"/>
    <col min="21" max="21" width="5.875" style="56" customWidth="1"/>
    <col min="22" max="22" width="6.00390625" style="56" customWidth="1"/>
    <col min="23" max="26" width="5.625" style="56" customWidth="1"/>
    <col min="27" max="27" width="5.00390625" style="56" customWidth="1"/>
    <col min="28" max="28" width="5.00390625" style="57" customWidth="1"/>
    <col min="29" max="29" width="5.625" style="56" customWidth="1"/>
    <col min="30" max="16384" width="5.75390625" style="56" customWidth="1"/>
  </cols>
  <sheetData>
    <row r="1" ht="14.25">
      <c r="A1" s="27" t="s">
        <v>1180</v>
      </c>
    </row>
    <row r="2" spans="1:27" s="81" customFormat="1" ht="33.75" customHeight="1">
      <c r="A2" s="168" t="s">
        <v>1181</v>
      </c>
      <c r="B2" s="168" t="s">
        <v>1182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1:29" ht="16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8"/>
      <c r="AC3" s="59" t="s">
        <v>20</v>
      </c>
    </row>
    <row r="4" spans="1:29" ht="31.5" customHeight="1">
      <c r="A4" s="179" t="s">
        <v>1183</v>
      </c>
      <c r="B4" s="99" t="s">
        <v>1184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6"/>
      <c r="AC4" s="99"/>
    </row>
    <row r="5" spans="1:29" ht="16.5" customHeight="1">
      <c r="A5" s="180"/>
      <c r="B5" s="182" t="s">
        <v>52</v>
      </c>
      <c r="C5" s="176" t="s">
        <v>1185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176" t="s">
        <v>1186</v>
      </c>
      <c r="V5" s="177"/>
      <c r="W5" s="177"/>
      <c r="X5" s="177"/>
      <c r="Y5" s="177"/>
      <c r="Z5" s="177"/>
      <c r="AA5" s="177"/>
      <c r="AB5" s="177"/>
      <c r="AC5" s="178"/>
    </row>
    <row r="6" spans="1:29" s="95" customFormat="1" ht="72.75" customHeight="1">
      <c r="A6" s="181"/>
      <c r="B6" s="183"/>
      <c r="C6" s="60" t="s">
        <v>1187</v>
      </c>
      <c r="D6" s="60" t="s">
        <v>1188</v>
      </c>
      <c r="E6" s="60" t="s">
        <v>1189</v>
      </c>
      <c r="F6" s="60" t="s">
        <v>1190</v>
      </c>
      <c r="G6" s="60" t="s">
        <v>1191</v>
      </c>
      <c r="H6" s="60" t="s">
        <v>1192</v>
      </c>
      <c r="I6" s="60" t="s">
        <v>1193</v>
      </c>
      <c r="J6" s="60" t="s">
        <v>1194</v>
      </c>
      <c r="K6" s="60" t="s">
        <v>1195</v>
      </c>
      <c r="L6" s="60" t="s">
        <v>1196</v>
      </c>
      <c r="M6" s="60" t="s">
        <v>1197</v>
      </c>
      <c r="N6" s="60" t="s">
        <v>1198</v>
      </c>
      <c r="O6" s="60" t="s">
        <v>1199</v>
      </c>
      <c r="P6" s="60" t="s">
        <v>1200</v>
      </c>
      <c r="Q6" s="60" t="s">
        <v>1201</v>
      </c>
      <c r="R6" s="60" t="s">
        <v>1202</v>
      </c>
      <c r="S6" s="105" t="s">
        <v>1203</v>
      </c>
      <c r="T6" s="60" t="s">
        <v>1204</v>
      </c>
      <c r="U6" s="60" t="s">
        <v>1187</v>
      </c>
      <c r="V6" s="60" t="s">
        <v>1205</v>
      </c>
      <c r="W6" s="60" t="s">
        <v>1206</v>
      </c>
      <c r="X6" s="60" t="s">
        <v>1207</v>
      </c>
      <c r="Y6" s="60" t="s">
        <v>1208</v>
      </c>
      <c r="Z6" s="60" t="s">
        <v>1209</v>
      </c>
      <c r="AA6" s="60" t="s">
        <v>1210</v>
      </c>
      <c r="AB6" s="60" t="s">
        <v>1211</v>
      </c>
      <c r="AC6" s="60" t="s">
        <v>1212</v>
      </c>
    </row>
    <row r="7" spans="1:29" s="96" customFormat="1" ht="21" customHeight="1">
      <c r="A7" s="62" t="s">
        <v>1213</v>
      </c>
      <c r="B7" s="100">
        <f>'表一'!C34</f>
        <v>83000</v>
      </c>
      <c r="C7" s="100">
        <f>'表一'!C5</f>
        <v>54200</v>
      </c>
      <c r="D7" s="100">
        <f>'表一'!C6</f>
        <v>19575</v>
      </c>
      <c r="E7" s="100">
        <f>'表一'!C7</f>
        <v>0</v>
      </c>
      <c r="F7" s="100">
        <f>'表一'!C8</f>
        <v>2639</v>
      </c>
      <c r="G7" s="100">
        <f>'表一'!C9</f>
        <v>0</v>
      </c>
      <c r="H7" s="100">
        <f>'表一'!C10</f>
        <v>2414</v>
      </c>
      <c r="I7" s="100">
        <f>'表一'!C11</f>
        <v>5970</v>
      </c>
      <c r="J7" s="100">
        <f>'表一'!C12</f>
        <v>3641</v>
      </c>
      <c r="K7" s="100">
        <f>'表一'!C13</f>
        <v>5316</v>
      </c>
      <c r="L7" s="100">
        <f>'表一'!C14</f>
        <v>700</v>
      </c>
      <c r="M7" s="100">
        <f>'表一'!C15</f>
        <v>910</v>
      </c>
      <c r="N7" s="100">
        <f>'表一'!C16</f>
        <v>5500</v>
      </c>
      <c r="O7" s="100">
        <f>'表一'!C17</f>
        <v>430</v>
      </c>
      <c r="P7" s="100">
        <f>'表一'!C18</f>
        <v>3105</v>
      </c>
      <c r="Q7" s="100">
        <f>'表一'!C19</f>
        <v>4000</v>
      </c>
      <c r="R7" s="100">
        <f>'表一'!C20</f>
        <v>0</v>
      </c>
      <c r="S7" s="100">
        <f>'表一'!C21</f>
        <v>0</v>
      </c>
      <c r="T7" s="100">
        <f>'表一'!C22</f>
        <v>0</v>
      </c>
      <c r="U7" s="100">
        <f>'表一'!C23</f>
        <v>28800</v>
      </c>
      <c r="V7" s="100">
        <f>'表一'!C24</f>
        <v>4000</v>
      </c>
      <c r="W7" s="100">
        <f>'表一'!C25</f>
        <v>6000</v>
      </c>
      <c r="X7" s="100">
        <f>'表一'!C26</f>
        <v>3500</v>
      </c>
      <c r="Y7" s="100">
        <f>'表一'!C27</f>
        <v>0</v>
      </c>
      <c r="Z7" s="100">
        <f>'表一'!C28</f>
        <v>15300</v>
      </c>
      <c r="AA7" s="100">
        <f>'表一'!C29</f>
        <v>0</v>
      </c>
      <c r="AB7" s="107">
        <f>'表一'!C30</f>
        <v>0</v>
      </c>
      <c r="AC7" s="100">
        <f>'表一'!C31</f>
        <v>0</v>
      </c>
    </row>
    <row r="8" spans="1:29" s="97" customFormat="1" ht="21" customHeight="1">
      <c r="A8" s="64" t="s">
        <v>1214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s="96" customFormat="1" ht="21" customHeight="1">
      <c r="A9" s="66" t="s">
        <v>1215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8"/>
      <c r="AC9" s="101"/>
    </row>
    <row r="10" spans="1:29" s="96" customFormat="1" ht="21" customHeight="1">
      <c r="A10" s="66" t="s">
        <v>1216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9"/>
      <c r="AC10" s="102"/>
    </row>
    <row r="11" spans="1:29" s="96" customFormat="1" ht="21" customHeight="1">
      <c r="A11" s="68" t="s">
        <v>1217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9"/>
      <c r="AC11" s="102"/>
    </row>
    <row r="12" spans="1:29" s="96" customFormat="1" ht="21" customHeight="1">
      <c r="A12" s="68" t="s">
        <v>1218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9"/>
      <c r="AC12" s="102"/>
    </row>
    <row r="13" spans="1:29" s="96" customFormat="1" ht="21" customHeight="1">
      <c r="A13" s="68" t="s">
        <v>1219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9"/>
      <c r="AC13" s="102"/>
    </row>
    <row r="14" spans="1:29" s="96" customFormat="1" ht="21" customHeight="1">
      <c r="A14" s="68" t="s">
        <v>1220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9"/>
      <c r="AC14" s="102"/>
    </row>
    <row r="15" spans="1:29" s="96" customFormat="1" ht="21" customHeight="1">
      <c r="A15" s="68" t="s">
        <v>1221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9"/>
      <c r="AC15" s="102"/>
    </row>
    <row r="16" spans="1:29" s="96" customFormat="1" ht="21" customHeight="1">
      <c r="A16" s="68" t="s">
        <v>1222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9"/>
      <c r="AC16" s="102"/>
    </row>
    <row r="17" spans="1:29" s="96" customFormat="1" ht="21" customHeight="1">
      <c r="A17" s="68" t="s">
        <v>1223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9"/>
      <c r="AC17" s="102"/>
    </row>
    <row r="18" spans="1:29" s="96" customFormat="1" ht="21" customHeight="1">
      <c r="A18" s="68" t="s">
        <v>1224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9"/>
      <c r="AC18" s="102"/>
    </row>
    <row r="19" spans="1:29" s="96" customFormat="1" ht="21" customHeight="1">
      <c r="A19" s="68" t="s">
        <v>1225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9"/>
      <c r="AC19" s="102"/>
    </row>
    <row r="20" spans="1:29" s="96" customFormat="1" ht="21" customHeight="1">
      <c r="A20" s="68" t="s">
        <v>1226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9"/>
      <c r="AC20" s="102"/>
    </row>
    <row r="21" spans="1:29" s="96" customFormat="1" ht="21" customHeight="1">
      <c r="A21" s="68" t="s">
        <v>1227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9"/>
      <c r="AC21" s="102"/>
    </row>
    <row r="22" spans="1:29" s="96" customFormat="1" ht="21" customHeight="1">
      <c r="A22" s="68" t="s">
        <v>1228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9"/>
      <c r="AC22" s="102"/>
    </row>
    <row r="23" spans="1:29" s="97" customFormat="1" ht="21" customHeight="1">
      <c r="A23" s="64" t="s">
        <v>1229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s="97" customFormat="1" ht="21" customHeight="1">
      <c r="A24" s="68" t="s">
        <v>1230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10"/>
      <c r="AC24" s="103"/>
    </row>
    <row r="25" spans="1:29" s="97" customFormat="1" ht="21" customHeight="1">
      <c r="A25" s="68" t="s">
        <v>1216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10"/>
      <c r="AC25" s="103"/>
    </row>
    <row r="26" spans="1:29" s="97" customFormat="1" ht="21" customHeight="1">
      <c r="A26" s="68" t="s">
        <v>1231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10"/>
      <c r="AC26" s="103"/>
    </row>
    <row r="27" spans="1:29" s="97" customFormat="1" ht="21" customHeight="1">
      <c r="A27" s="68" t="s">
        <v>1232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10"/>
      <c r="AC27" s="103"/>
    </row>
    <row r="28" spans="1:29" s="97" customFormat="1" ht="21" customHeight="1">
      <c r="A28" s="68" t="s">
        <v>1233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10"/>
      <c r="AC28" s="103"/>
    </row>
    <row r="29" spans="1:29" s="97" customFormat="1" ht="21" customHeight="1">
      <c r="A29" s="68" t="s">
        <v>1234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10"/>
      <c r="AC29" s="103"/>
    </row>
    <row r="30" spans="1:29" s="97" customFormat="1" ht="21" customHeight="1">
      <c r="A30" s="68" t="s">
        <v>1235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10"/>
      <c r="AC30" s="103"/>
    </row>
    <row r="31" spans="1:29" s="97" customFormat="1" ht="21" customHeight="1">
      <c r="A31" s="64" t="s">
        <v>1236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10"/>
      <c r="AC31" s="103"/>
    </row>
    <row r="32" spans="1:29" s="97" customFormat="1" ht="21" customHeight="1">
      <c r="A32" s="68" t="s">
        <v>1237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10"/>
      <c r="AC32" s="103"/>
    </row>
    <row r="33" spans="1:29" s="97" customFormat="1" ht="21" customHeight="1">
      <c r="A33" s="68" t="s">
        <v>1216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10"/>
      <c r="AC33" s="103"/>
    </row>
    <row r="34" spans="1:29" s="97" customFormat="1" ht="21" customHeight="1">
      <c r="A34" s="68" t="s">
        <v>1238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10"/>
      <c r="AC34" s="103"/>
    </row>
    <row r="35" spans="1:29" s="97" customFormat="1" ht="21" customHeight="1">
      <c r="A35" s="68" t="s">
        <v>1239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10"/>
      <c r="AC35" s="103"/>
    </row>
    <row r="36" spans="1:29" s="97" customFormat="1" ht="21" customHeight="1">
      <c r="A36" s="68" t="s">
        <v>1240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10"/>
      <c r="AC36" s="103"/>
    </row>
    <row r="37" spans="1:29" s="97" customFormat="1" ht="21" customHeight="1">
      <c r="A37" s="68" t="s">
        <v>1241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10"/>
      <c r="AC37" s="103"/>
    </row>
    <row r="38" spans="1:29" s="97" customFormat="1" ht="21" customHeight="1">
      <c r="A38" s="68" t="s">
        <v>1242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10"/>
      <c r="AC38" s="103"/>
    </row>
    <row r="39" spans="1:29" s="97" customFormat="1" ht="21" customHeight="1">
      <c r="A39" s="68" t="s">
        <v>1243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10"/>
      <c r="AC39" s="103"/>
    </row>
    <row r="40" spans="1:29" s="97" customFormat="1" ht="21" customHeight="1">
      <c r="A40" s="64" t="s">
        <v>1244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10"/>
      <c r="AC40" s="103"/>
    </row>
    <row r="41" spans="1:29" s="97" customFormat="1" ht="21" customHeight="1">
      <c r="A41" s="66" t="s">
        <v>1245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10"/>
      <c r="AC41" s="103"/>
    </row>
    <row r="42" spans="1:29" s="97" customFormat="1" ht="21" customHeight="1">
      <c r="A42" s="68" t="s">
        <v>1216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10"/>
      <c r="AC42" s="103"/>
    </row>
    <row r="43" spans="1:29" s="97" customFormat="1" ht="21" customHeight="1">
      <c r="A43" s="68" t="s">
        <v>1246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10"/>
      <c r="AC43" s="103"/>
    </row>
    <row r="44" spans="1:29" s="97" customFormat="1" ht="21" customHeight="1">
      <c r="A44" s="68" t="s">
        <v>1247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10"/>
      <c r="AC44" s="103"/>
    </row>
    <row r="45" spans="1:29" s="97" customFormat="1" ht="21" customHeight="1">
      <c r="A45" s="68" t="s">
        <v>1248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10"/>
      <c r="AC45" s="103"/>
    </row>
    <row r="46" spans="1:29" s="97" customFormat="1" ht="21" customHeight="1">
      <c r="A46" s="68" t="s">
        <v>1249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10"/>
      <c r="AC46" s="103"/>
    </row>
    <row r="47" spans="1:29" s="97" customFormat="1" ht="21" customHeight="1">
      <c r="A47" s="68" t="s">
        <v>1250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10"/>
      <c r="AC47" s="103"/>
    </row>
    <row r="48" spans="1:29" s="97" customFormat="1" ht="21" customHeight="1">
      <c r="A48" s="68" t="s">
        <v>1251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10"/>
      <c r="AC48" s="103"/>
    </row>
    <row r="49" spans="1:29" s="97" customFormat="1" ht="21" customHeight="1">
      <c r="A49" s="68" t="s">
        <v>1252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10"/>
      <c r="AC49" s="103"/>
    </row>
    <row r="50" spans="1:29" s="97" customFormat="1" ht="21" customHeight="1">
      <c r="A50" s="68" t="s">
        <v>1253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10"/>
      <c r="AC50" s="103"/>
    </row>
    <row r="51" spans="1:29" s="97" customFormat="1" ht="21" customHeight="1">
      <c r="A51" s="68" t="s">
        <v>1254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10"/>
      <c r="AC51" s="103"/>
    </row>
    <row r="52" spans="1:29" s="97" customFormat="1" ht="21" customHeight="1">
      <c r="A52" s="68" t="s">
        <v>1255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10"/>
      <c r="AC52" s="103"/>
    </row>
    <row r="53" spans="1:29" s="97" customFormat="1" ht="21" customHeight="1">
      <c r="A53" s="68" t="s">
        <v>1256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10"/>
      <c r="AC53" s="103"/>
    </row>
    <row r="54" spans="1:29" s="97" customFormat="1" ht="21" customHeight="1">
      <c r="A54" s="68" t="s">
        <v>1257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10"/>
      <c r="AC54" s="103"/>
    </row>
    <row r="55" spans="1:29" s="97" customFormat="1" ht="21" customHeight="1">
      <c r="A55" s="68" t="s">
        <v>1258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10"/>
      <c r="AC55" s="103"/>
    </row>
    <row r="56" spans="1:29" s="97" customFormat="1" ht="21" customHeight="1">
      <c r="A56" s="68" t="s">
        <v>1259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10"/>
      <c r="AC56" s="103"/>
    </row>
    <row r="57" spans="1:29" s="97" customFormat="1" ht="21" customHeight="1">
      <c r="A57" s="64" t="s">
        <v>1260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10"/>
      <c r="AC57" s="103"/>
    </row>
    <row r="58" spans="1:29" s="97" customFormat="1" ht="21" customHeight="1">
      <c r="A58" s="68" t="s">
        <v>1261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10"/>
      <c r="AC58" s="103"/>
    </row>
    <row r="59" spans="1:29" s="98" customFormat="1" ht="21" customHeight="1">
      <c r="A59" s="68" t="s">
        <v>1216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11"/>
      <c r="AC59" s="104"/>
    </row>
    <row r="60" spans="1:29" s="98" customFormat="1" ht="21" customHeight="1">
      <c r="A60" s="68" t="s">
        <v>1262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11"/>
      <c r="AC60" s="104"/>
    </row>
    <row r="61" spans="1:29" s="98" customFormat="1" ht="21" customHeight="1">
      <c r="A61" s="68" t="s">
        <v>1263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11"/>
      <c r="AC61" s="104"/>
    </row>
    <row r="62" spans="1:29" s="98" customFormat="1" ht="21" customHeight="1">
      <c r="A62" s="68" t="s">
        <v>1264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11"/>
      <c r="AC62" s="104"/>
    </row>
    <row r="63" spans="1:29" s="98" customFormat="1" ht="21" customHeight="1">
      <c r="A63" s="68" t="s">
        <v>1265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11"/>
      <c r="AC63" s="104"/>
    </row>
    <row r="64" spans="1:29" s="98" customFormat="1" ht="21" customHeight="1">
      <c r="A64" s="64" t="s">
        <v>1266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11"/>
      <c r="AC64" s="104"/>
    </row>
    <row r="65" spans="1:29" s="98" customFormat="1" ht="21" customHeight="1">
      <c r="A65" s="68" t="s">
        <v>1267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11"/>
      <c r="AC65" s="104"/>
    </row>
    <row r="66" spans="1:29" s="98" customFormat="1" ht="21" customHeight="1">
      <c r="A66" s="68" t="s">
        <v>1216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11"/>
      <c r="AC66" s="104"/>
    </row>
    <row r="67" spans="1:29" s="98" customFormat="1" ht="21" customHeight="1">
      <c r="A67" s="68" t="s">
        <v>1268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11"/>
      <c r="AC67" s="104"/>
    </row>
    <row r="68" spans="1:29" s="98" customFormat="1" ht="21" customHeight="1">
      <c r="A68" s="68" t="s">
        <v>1269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11"/>
      <c r="AC68" s="104"/>
    </row>
    <row r="69" spans="1:29" s="98" customFormat="1" ht="21" customHeight="1">
      <c r="A69" s="68" t="s">
        <v>1270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11"/>
      <c r="AC69" s="104"/>
    </row>
    <row r="70" spans="1:29" s="98" customFormat="1" ht="21" customHeight="1">
      <c r="A70" s="68" t="s">
        <v>1271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11"/>
      <c r="AC70" s="104"/>
    </row>
    <row r="71" spans="1:29" s="98" customFormat="1" ht="21" customHeight="1">
      <c r="A71" s="68" t="s">
        <v>1272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11"/>
      <c r="AC71" s="104"/>
    </row>
    <row r="72" spans="1:29" s="98" customFormat="1" ht="21" customHeight="1">
      <c r="A72" s="64" t="s">
        <v>1273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11"/>
      <c r="AC72" s="104"/>
    </row>
    <row r="73" spans="1:29" s="98" customFormat="1" ht="21" customHeight="1">
      <c r="A73" s="68" t="s">
        <v>1274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11"/>
      <c r="AC73" s="104"/>
    </row>
    <row r="74" spans="1:29" s="98" customFormat="1" ht="21" customHeight="1">
      <c r="A74" s="68" t="s">
        <v>1216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11"/>
      <c r="AC74" s="104"/>
    </row>
    <row r="75" spans="1:29" s="98" customFormat="1" ht="21" customHeight="1">
      <c r="A75" s="74" t="s">
        <v>1275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11"/>
      <c r="AC75" s="104"/>
    </row>
    <row r="76" spans="1:29" s="98" customFormat="1" ht="21" customHeight="1">
      <c r="A76" s="74" t="s">
        <v>1276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11"/>
      <c r="AC76" s="104"/>
    </row>
    <row r="77" spans="1:29" s="98" customFormat="1" ht="21" customHeight="1">
      <c r="A77" s="74" t="s">
        <v>1277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11"/>
      <c r="AC77" s="104"/>
    </row>
    <row r="78" spans="1:29" s="98" customFormat="1" ht="21" customHeight="1">
      <c r="A78" s="74" t="s">
        <v>1278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11"/>
      <c r="AC78" s="104"/>
    </row>
    <row r="79" spans="1:29" s="98" customFormat="1" ht="21" customHeight="1">
      <c r="A79" s="74" t="s">
        <v>1279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11"/>
      <c r="AC79" s="104"/>
    </row>
    <row r="80" spans="1:29" s="98" customFormat="1" ht="21" customHeight="1">
      <c r="A80" s="74" t="s">
        <v>1280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11"/>
      <c r="AC80" s="104"/>
    </row>
    <row r="81" spans="1:29" s="98" customFormat="1" ht="21" customHeight="1">
      <c r="A81" s="74" t="s">
        <v>1281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11"/>
      <c r="AC81" s="104"/>
    </row>
    <row r="82" spans="1:29" s="98" customFormat="1" ht="21" customHeight="1">
      <c r="A82" s="74" t="s">
        <v>1282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11"/>
      <c r="AC82" s="104"/>
    </row>
    <row r="83" spans="1:29" s="98" customFormat="1" ht="21" customHeight="1">
      <c r="A83" s="74" t="s">
        <v>1283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11"/>
      <c r="AC83" s="104"/>
    </row>
    <row r="84" spans="1:29" s="98" customFormat="1" ht="21" customHeight="1">
      <c r="A84" s="74" t="s">
        <v>1284</v>
      </c>
      <c r="B84" s="104">
        <v>83000</v>
      </c>
      <c r="C84" s="104">
        <v>54200</v>
      </c>
      <c r="D84" s="104">
        <v>19575</v>
      </c>
      <c r="E84" s="104"/>
      <c r="F84" s="104">
        <v>2639</v>
      </c>
      <c r="G84" s="104"/>
      <c r="H84" s="104">
        <v>2414</v>
      </c>
      <c r="I84" s="104">
        <v>5970</v>
      </c>
      <c r="J84" s="104">
        <v>3641</v>
      </c>
      <c r="K84" s="104">
        <v>5316</v>
      </c>
      <c r="L84" s="104">
        <v>700</v>
      </c>
      <c r="M84" s="104">
        <v>910</v>
      </c>
      <c r="N84" s="104">
        <v>5500</v>
      </c>
      <c r="O84" s="104">
        <v>430</v>
      </c>
      <c r="P84" s="104">
        <v>3105</v>
      </c>
      <c r="Q84" s="104">
        <v>4000</v>
      </c>
      <c r="R84" s="104"/>
      <c r="S84" s="104"/>
      <c r="T84" s="104"/>
      <c r="U84" s="104">
        <v>28800</v>
      </c>
      <c r="V84" s="104">
        <v>4000</v>
      </c>
      <c r="W84" s="104">
        <v>6000</v>
      </c>
      <c r="X84" s="104">
        <v>3500</v>
      </c>
      <c r="Y84" s="104"/>
      <c r="Z84" s="104">
        <v>15300</v>
      </c>
      <c r="AA84" s="104"/>
      <c r="AB84" s="111"/>
      <c r="AC84" s="104"/>
    </row>
    <row r="85" spans="1:29" s="98" customFormat="1" ht="21" customHeight="1">
      <c r="A85" s="74" t="s">
        <v>1285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11"/>
      <c r="AC85" s="104"/>
    </row>
    <row r="86" spans="1:29" s="98" customFormat="1" ht="21" customHeight="1">
      <c r="A86" s="74" t="s">
        <v>1286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11"/>
      <c r="AC86" s="104"/>
    </row>
    <row r="87" spans="1:29" s="98" customFormat="1" ht="21" customHeight="1">
      <c r="A87" s="74" t="s">
        <v>1287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11"/>
      <c r="AC87" s="104"/>
    </row>
    <row r="88" spans="1:29" s="98" customFormat="1" ht="21" customHeight="1">
      <c r="A88" s="74" t="s">
        <v>1288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11"/>
      <c r="AC88" s="104"/>
    </row>
    <row r="89" spans="1:29" s="98" customFormat="1" ht="21" customHeight="1">
      <c r="A89" s="74" t="s">
        <v>1289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11"/>
      <c r="AC89" s="104"/>
    </row>
    <row r="90" spans="1:29" s="98" customFormat="1" ht="21" customHeight="1">
      <c r="A90" s="74" t="s">
        <v>1290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11"/>
      <c r="AC90" s="104"/>
    </row>
    <row r="91" spans="1:29" s="98" customFormat="1" ht="21" customHeight="1">
      <c r="A91" s="74" t="s">
        <v>1291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11"/>
      <c r="AC91" s="104"/>
    </row>
    <row r="92" spans="1:29" s="98" customFormat="1" ht="21" customHeight="1">
      <c r="A92" s="74" t="s">
        <v>1292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11"/>
      <c r="AC92" s="104"/>
    </row>
    <row r="93" spans="1:29" s="98" customFormat="1" ht="21" customHeight="1">
      <c r="A93" s="64" t="s">
        <v>1293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11"/>
      <c r="AC93" s="104"/>
    </row>
    <row r="94" spans="1:29" s="98" customFormat="1" ht="21" customHeight="1">
      <c r="A94" s="68" t="s">
        <v>1294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11"/>
      <c r="AC94" s="104"/>
    </row>
    <row r="95" spans="1:29" s="98" customFormat="1" ht="21" customHeight="1">
      <c r="A95" s="68" t="s">
        <v>1295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11"/>
      <c r="AC95" s="104"/>
    </row>
    <row r="96" spans="1:29" s="98" customFormat="1" ht="21" customHeight="1">
      <c r="A96" s="68" t="s">
        <v>1296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11"/>
      <c r="AC96" s="104"/>
    </row>
    <row r="97" spans="1:29" s="98" customFormat="1" ht="21" customHeight="1">
      <c r="A97" s="68" t="s">
        <v>1297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11"/>
      <c r="AC97" s="104"/>
    </row>
    <row r="98" spans="1:29" s="98" customFormat="1" ht="21" customHeight="1">
      <c r="A98" s="68" t="s">
        <v>1298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11"/>
      <c r="AC98" s="104"/>
    </row>
    <row r="99" spans="1:29" s="98" customFormat="1" ht="21" customHeight="1">
      <c r="A99" s="68" t="s">
        <v>1299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11"/>
      <c r="AC99" s="104"/>
    </row>
    <row r="100" spans="1:29" s="98" customFormat="1" ht="21" customHeight="1">
      <c r="A100" s="68" t="s">
        <v>1300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11"/>
      <c r="AC100" s="104"/>
    </row>
    <row r="101" spans="1:29" s="98" customFormat="1" ht="21" customHeight="1">
      <c r="A101" s="68" t="s">
        <v>1301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11"/>
      <c r="AC101" s="104"/>
    </row>
    <row r="102" spans="1:29" s="98" customFormat="1" ht="21" customHeight="1">
      <c r="A102" s="68" t="s">
        <v>1302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11"/>
      <c r="AC102" s="104"/>
    </row>
    <row r="103" spans="1:29" s="98" customFormat="1" ht="21" customHeight="1">
      <c r="A103" s="68" t="s">
        <v>1303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11"/>
      <c r="AC103" s="104"/>
    </row>
    <row r="104" spans="1:29" s="98" customFormat="1" ht="21" customHeight="1">
      <c r="A104" s="68" t="s">
        <v>1304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11"/>
      <c r="AC104" s="104"/>
    </row>
    <row r="105" spans="1:29" s="98" customFormat="1" ht="21" customHeight="1">
      <c r="A105" s="68" t="s">
        <v>1305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11"/>
      <c r="AC105" s="104"/>
    </row>
    <row r="106" spans="1:29" s="98" customFormat="1" ht="21" customHeight="1">
      <c r="A106" s="68" t="s">
        <v>1306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11"/>
      <c r="AC106" s="104"/>
    </row>
    <row r="107" spans="1:29" s="98" customFormat="1" ht="21" customHeight="1">
      <c r="A107" s="68" t="s">
        <v>1307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11"/>
      <c r="AC107" s="104"/>
    </row>
    <row r="108" spans="1:29" s="98" customFormat="1" ht="21" customHeight="1">
      <c r="A108" s="68" t="s">
        <v>1308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11"/>
      <c r="AC108" s="104"/>
    </row>
    <row r="109" spans="1:29" s="98" customFormat="1" ht="21" customHeight="1">
      <c r="A109" s="68" t="s">
        <v>1309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11"/>
      <c r="AC109" s="104"/>
    </row>
    <row r="110" spans="1:29" s="98" customFormat="1" ht="21" customHeight="1">
      <c r="A110" s="64" t="s">
        <v>1310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11"/>
      <c r="AC110" s="104"/>
    </row>
    <row r="111" spans="1:29" s="98" customFormat="1" ht="21" customHeight="1">
      <c r="A111" s="75" t="s">
        <v>1311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11"/>
      <c r="AC111" s="104"/>
    </row>
    <row r="112" spans="1:29" s="98" customFormat="1" ht="21" customHeight="1">
      <c r="A112" s="75" t="s">
        <v>1216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11"/>
      <c r="AC112" s="104"/>
    </row>
    <row r="113" spans="1:29" s="98" customFormat="1" ht="21" customHeight="1">
      <c r="A113" s="75" t="s">
        <v>1312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11"/>
      <c r="AC113" s="104"/>
    </row>
    <row r="114" spans="1:29" s="98" customFormat="1" ht="21" customHeight="1">
      <c r="A114" s="75" t="s">
        <v>1313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11"/>
      <c r="AC114" s="104"/>
    </row>
    <row r="115" spans="1:29" s="98" customFormat="1" ht="21" customHeight="1">
      <c r="A115" s="75" t="s">
        <v>1314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11"/>
      <c r="AC115" s="104"/>
    </row>
    <row r="116" spans="1:29" s="98" customFormat="1" ht="21" customHeight="1">
      <c r="A116" s="75" t="s">
        <v>1315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11"/>
      <c r="AC116" s="104"/>
    </row>
    <row r="117" spans="1:29" s="98" customFormat="1" ht="21" customHeight="1">
      <c r="A117" s="75" t="s">
        <v>1316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11"/>
      <c r="AC117" s="104"/>
    </row>
    <row r="118" spans="1:29" s="98" customFormat="1" ht="21" customHeight="1">
      <c r="A118" s="75" t="s">
        <v>1317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11"/>
      <c r="AC118" s="104"/>
    </row>
    <row r="119" spans="1:29" s="98" customFormat="1" ht="21" customHeight="1">
      <c r="A119" s="75" t="s">
        <v>1318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11"/>
      <c r="AC119" s="104"/>
    </row>
    <row r="120" spans="1:29" s="98" customFormat="1" ht="21" customHeight="1">
      <c r="A120" s="75" t="s">
        <v>1319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11"/>
      <c r="AC120" s="104"/>
    </row>
    <row r="121" spans="1:29" s="98" customFormat="1" ht="21" customHeight="1">
      <c r="A121" s="75" t="s">
        <v>1320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11"/>
      <c r="AC121" s="104"/>
    </row>
    <row r="122" spans="1:29" s="98" customFormat="1" ht="21" customHeight="1">
      <c r="A122" s="75" t="s">
        <v>1321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11"/>
      <c r="AC122" s="104"/>
    </row>
    <row r="123" spans="1:29" s="98" customFormat="1" ht="21" customHeight="1">
      <c r="A123" s="64" t="s">
        <v>1322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11"/>
      <c r="AC123" s="104"/>
    </row>
    <row r="124" spans="1:29" s="98" customFormat="1" ht="21" customHeight="1">
      <c r="A124" s="76" t="s">
        <v>1323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11"/>
      <c r="AC124" s="104"/>
    </row>
    <row r="125" spans="1:29" s="98" customFormat="1" ht="21" customHeight="1">
      <c r="A125" s="76" t="s">
        <v>1216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11"/>
      <c r="AC125" s="104"/>
    </row>
    <row r="126" spans="1:29" s="98" customFormat="1" ht="21" customHeight="1">
      <c r="A126" s="76" t="s">
        <v>1324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11"/>
      <c r="AC126" s="104"/>
    </row>
    <row r="127" spans="1:29" s="98" customFormat="1" ht="21" customHeight="1">
      <c r="A127" s="76" t="s">
        <v>1325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11"/>
      <c r="AC127" s="104"/>
    </row>
    <row r="128" spans="1:29" s="98" customFormat="1" ht="21" customHeight="1">
      <c r="A128" s="76" t="s">
        <v>1326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11"/>
      <c r="AC128" s="104"/>
    </row>
    <row r="129" spans="1:29" s="98" customFormat="1" ht="21" customHeight="1">
      <c r="A129" s="76" t="s">
        <v>1327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11"/>
      <c r="AC129" s="104"/>
    </row>
    <row r="130" spans="1:29" s="98" customFormat="1" ht="21" customHeight="1">
      <c r="A130" s="76" t="s">
        <v>1328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11"/>
      <c r="AC130" s="104"/>
    </row>
    <row r="131" spans="1:29" s="98" customFormat="1" ht="21" customHeight="1">
      <c r="A131" s="76" t="s">
        <v>1329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11"/>
      <c r="AC131" s="104"/>
    </row>
    <row r="132" spans="1:29" s="98" customFormat="1" ht="21" customHeight="1">
      <c r="A132" s="76" t="s">
        <v>1330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11"/>
      <c r="AC132" s="104"/>
    </row>
    <row r="133" spans="1:29" s="98" customFormat="1" ht="21" customHeight="1">
      <c r="A133" s="76" t="s">
        <v>1331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11"/>
      <c r="AC133" s="104"/>
    </row>
    <row r="134" spans="1:29" s="98" customFormat="1" ht="21" customHeight="1">
      <c r="A134" s="76" t="s">
        <v>1332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11"/>
      <c r="AC134" s="104"/>
    </row>
    <row r="135" spans="1:29" s="98" customFormat="1" ht="21" customHeight="1">
      <c r="A135" s="76" t="s">
        <v>1333</v>
      </c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11"/>
      <c r="AC135" s="104"/>
    </row>
    <row r="136" spans="1:29" s="98" customFormat="1" ht="21" customHeight="1">
      <c r="A136" s="76" t="s">
        <v>1334</v>
      </c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11"/>
      <c r="AC136" s="104"/>
    </row>
    <row r="137" spans="1:29" s="98" customFormat="1" ht="21" customHeight="1">
      <c r="A137" s="64" t="s">
        <v>1335</v>
      </c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11"/>
      <c r="AC137" s="104"/>
    </row>
    <row r="138" spans="1:29" s="98" customFormat="1" ht="21" customHeight="1">
      <c r="A138" s="68" t="s">
        <v>1336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11"/>
      <c r="AC138" s="104"/>
    </row>
    <row r="139" spans="1:29" s="98" customFormat="1" ht="21" customHeight="1">
      <c r="A139" s="68" t="s">
        <v>1216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11"/>
      <c r="AC139" s="104"/>
    </row>
    <row r="140" spans="1:29" s="98" customFormat="1" ht="21" customHeight="1">
      <c r="A140" s="68" t="s">
        <v>1337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11"/>
      <c r="AC140" s="104"/>
    </row>
    <row r="141" spans="1:29" s="98" customFormat="1" ht="21" customHeight="1">
      <c r="A141" s="68" t="s">
        <v>1338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11"/>
      <c r="AC141" s="104"/>
    </row>
    <row r="142" spans="1:29" s="98" customFormat="1" ht="21" customHeight="1">
      <c r="A142" s="68" t="s">
        <v>1339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11"/>
      <c r="AC142" s="104"/>
    </row>
    <row r="143" spans="1:29" s="98" customFormat="1" ht="21" customHeight="1">
      <c r="A143" s="68" t="s">
        <v>1340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11"/>
      <c r="AC143" s="104"/>
    </row>
    <row r="144" spans="1:29" s="98" customFormat="1" ht="21" customHeight="1">
      <c r="A144" s="68" t="s">
        <v>1341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11"/>
      <c r="AC144" s="104"/>
    </row>
    <row r="145" spans="1:29" s="98" customFormat="1" ht="21" customHeight="1">
      <c r="A145" s="68" t="s">
        <v>1342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11"/>
      <c r="AC145" s="104"/>
    </row>
    <row r="146" spans="1:29" s="98" customFormat="1" ht="21" customHeight="1">
      <c r="A146" s="68" t="s">
        <v>1343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11"/>
      <c r="AC146" s="104"/>
    </row>
    <row r="147" spans="1:29" s="98" customFormat="1" ht="21" customHeight="1">
      <c r="A147" s="68" t="s">
        <v>1344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11"/>
      <c r="AC147" s="104"/>
    </row>
    <row r="148" spans="1:29" s="98" customFormat="1" ht="21" customHeight="1">
      <c r="A148" s="68" t="s">
        <v>1345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11"/>
      <c r="AC148" s="104"/>
    </row>
    <row r="149" spans="1:29" s="98" customFormat="1" ht="21" customHeight="1">
      <c r="A149" s="68" t="s">
        <v>1346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11"/>
      <c r="AC149" s="104"/>
    </row>
    <row r="150" spans="1:29" s="98" customFormat="1" ht="21" customHeight="1">
      <c r="A150" s="68" t="s">
        <v>1347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11"/>
      <c r="AC150" s="104"/>
    </row>
    <row r="151" spans="1:29" s="98" customFormat="1" ht="21" customHeight="1">
      <c r="A151" s="68" t="s">
        <v>1348</v>
      </c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11"/>
      <c r="AC151" s="104"/>
    </row>
  </sheetData>
  <sheetProtection/>
  <mergeCells count="5">
    <mergeCell ref="A2:AA2"/>
    <mergeCell ref="C5:T5"/>
    <mergeCell ref="U5:AC5"/>
    <mergeCell ref="A4:A6"/>
    <mergeCell ref="B5:B6"/>
  </mergeCells>
  <printOptions horizontalCentered="1" verticalCentered="1"/>
  <pageMargins left="0.2" right="0.2" top="0.59" bottom="0.47" header="0.31" footer="0.31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2017-11-28T03:22:45Z</cp:lastPrinted>
  <dcterms:created xsi:type="dcterms:W3CDTF">2006-02-13T05:15:25Z</dcterms:created>
  <dcterms:modified xsi:type="dcterms:W3CDTF">2023-09-25T02:27:51Z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7327E5F47EC6428282D289B95609DC9A_12</vt:lpwstr>
  </property>
</Properties>
</file>